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ROYALTY AND ADVISORY SERVICES\Projects\Royalties\Petroleum Royalties Reform Project 2020-2022\Implementation\Royalty Returns\Jgy Markups\Updated\TB markups\"/>
    </mc:Choice>
  </mc:AlternateContent>
  <bookViews>
    <workbookView xWindow="0" yWindow="0" windowWidth="28800" windowHeight="11400"/>
  </bookViews>
  <sheets>
    <sheet name="Instructions" sheetId="5" r:id="rId1"/>
    <sheet name="Quarterly Payment Calculation" sheetId="1" r:id="rId2"/>
    <sheet name="Interest Holders Schedule" sheetId="4" r:id="rId3"/>
  </sheets>
  <definedNames>
    <definedName name="ABC">'Quarterly Payment Calculation'!#REF!</definedName>
    <definedName name="_xlnm.Print_Area" localSheetId="1">'Quarterly Payment Calculation'!$A$1:$K$59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8" i="1" l="1"/>
  <c r="N19" i="1"/>
  <c r="N20" i="1" l="1"/>
  <c r="B8" i="4" s="1"/>
  <c r="AH20" i="1" l="1"/>
  <c r="AH22" i="1"/>
  <c r="AH21" i="1"/>
  <c r="AH19" i="1"/>
  <c r="AH18" i="1"/>
  <c r="AH17" i="1"/>
  <c r="AH16" i="1"/>
  <c r="AH15" i="1"/>
  <c r="AH14" i="1"/>
  <c r="AH13" i="1"/>
  <c r="AH12" i="1"/>
  <c r="AH11" i="1"/>
  <c r="AH10" i="1"/>
  <c r="AH9" i="1"/>
  <c r="G36" i="1"/>
  <c r="G38" i="1" s="1"/>
  <c r="G41" i="1" s="1"/>
  <c r="B9" i="1"/>
  <c r="G29" i="1" s="1"/>
  <c r="AH24" i="1" l="1"/>
  <c r="AH25" i="1"/>
  <c r="AH26" i="1"/>
  <c r="G39" i="1"/>
  <c r="G43" i="1" l="1"/>
  <c r="T26" i="1" l="1"/>
  <c r="T25" i="1"/>
  <c r="T22" i="1"/>
  <c r="T21" i="1"/>
  <c r="T20" i="1"/>
  <c r="T19" i="1"/>
  <c r="T18" i="1"/>
  <c r="T16" i="1"/>
  <c r="T14" i="1"/>
  <c r="T13" i="1"/>
</calcChain>
</file>

<file path=xl/sharedStrings.xml><?xml version="1.0" encoding="utf-8"?>
<sst xmlns="http://schemas.openxmlformats.org/spreadsheetml/2006/main" count="137" uniqueCount="121">
  <si>
    <t>Territory Revenue Office</t>
  </si>
  <si>
    <t>Return period</t>
  </si>
  <si>
    <t xml:space="preserve">Yes </t>
  </si>
  <si>
    <t>No</t>
  </si>
  <si>
    <t>Current Postal Address</t>
  </si>
  <si>
    <t>Suburb or town</t>
  </si>
  <si>
    <t>State</t>
  </si>
  <si>
    <t>Postcode</t>
  </si>
  <si>
    <t>Name of Contact Person</t>
  </si>
  <si>
    <t xml:space="preserve">Section 2 - Calculation of Gross Wellhead Value for Royalty </t>
  </si>
  <si>
    <t>I,</t>
  </si>
  <si>
    <t>of</t>
  </si>
  <si>
    <t>Signature</t>
  </si>
  <si>
    <t>Instructions</t>
  </si>
  <si>
    <t>Saving records</t>
  </si>
  <si>
    <t>Initialising your spreadsheet</t>
  </si>
  <si>
    <t>Problems and technical advice</t>
  </si>
  <si>
    <t>Workbook protection</t>
  </si>
  <si>
    <t>General information</t>
  </si>
  <si>
    <t>Office Details</t>
  </si>
  <si>
    <t>Office details:</t>
  </si>
  <si>
    <t xml:space="preserve">Level 14, Charles Darwin Centre </t>
  </si>
  <si>
    <t>1300 305 353</t>
  </si>
  <si>
    <t xml:space="preserve">19 The Mall Smith Street, Darwin </t>
  </si>
  <si>
    <t>(08) 8999 5577</t>
  </si>
  <si>
    <t>Internet Website:</t>
  </si>
  <si>
    <t>https://treasury.nt.gov.au/dtf/revenue</t>
  </si>
  <si>
    <t>DARWIN   NT   0801</t>
  </si>
  <si>
    <t>E-mail:</t>
  </si>
  <si>
    <t>royaltiesandassurance.dtf@nt.gov.au</t>
  </si>
  <si>
    <t>Click To Return To Top</t>
  </si>
  <si>
    <t>Is the royalty year on a calendar or financial basis?</t>
  </si>
  <si>
    <t>Year Type</t>
  </si>
  <si>
    <t>Calendar Year</t>
  </si>
  <si>
    <t>Financial Year</t>
  </si>
  <si>
    <t>Total Sales value of Petroleum</t>
  </si>
  <si>
    <t>COMPLETE SECTION 1</t>
  </si>
  <si>
    <t>Please select</t>
  </si>
  <si>
    <t>March</t>
  </si>
  <si>
    <t>June</t>
  </si>
  <si>
    <t>September</t>
  </si>
  <si>
    <t>December</t>
  </si>
  <si>
    <t>Select Quarter</t>
  </si>
  <si>
    <t>Select Year</t>
  </si>
  <si>
    <t>Date:</t>
  </si>
  <si>
    <t>Click to return to top</t>
  </si>
  <si>
    <t>Project Area</t>
  </si>
  <si>
    <t>Contact Email</t>
  </si>
  <si>
    <r>
      <t>3</t>
    </r>
    <r>
      <rPr>
        <b/>
        <u/>
        <sz val="10"/>
        <rFont val="Lato"/>
        <family val="2"/>
        <scheme val="minor"/>
      </rPr>
      <t xml:space="preserve"> Month Period Ended</t>
    </r>
    <r>
      <rPr>
        <b/>
        <sz val="10"/>
        <rFont val="Lato"/>
        <family val="2"/>
        <scheme val="minor"/>
      </rPr>
      <t>:</t>
    </r>
  </si>
  <si>
    <t>NSW</t>
  </si>
  <si>
    <t>NT</t>
  </si>
  <si>
    <t>ACT</t>
  </si>
  <si>
    <t>QLD</t>
  </si>
  <si>
    <t>SA</t>
  </si>
  <si>
    <t>TAS</t>
  </si>
  <si>
    <t>VIC</t>
  </si>
  <si>
    <t>WA</t>
  </si>
  <si>
    <t>Have any of the above details changed since the last return?</t>
  </si>
  <si>
    <t>A</t>
  </si>
  <si>
    <t>B</t>
  </si>
  <si>
    <t>C</t>
  </si>
  <si>
    <t>D</t>
  </si>
  <si>
    <t>E</t>
  </si>
  <si>
    <t>F</t>
  </si>
  <si>
    <t>G</t>
  </si>
  <si>
    <t>H</t>
  </si>
  <si>
    <t>Deduction cap @ 75% of sales value of petoleum (0.75*A)</t>
  </si>
  <si>
    <t>Gross Wellhead Value for Petroleum (A-E)</t>
  </si>
  <si>
    <t>Royalty at 10% (0.1*G)</t>
  </si>
  <si>
    <r>
      <t xml:space="preserve">PRIVACY STATEMENT
</t>
    </r>
    <r>
      <rPr>
        <sz val="11"/>
        <rFont val="Lato"/>
        <family val="2"/>
        <scheme val="minor"/>
      </rPr>
      <t xml:space="preserve">The information in this return is required by law to determine your petroleum royalty liability. Under the </t>
    </r>
    <r>
      <rPr>
        <i/>
        <sz val="11"/>
        <rFont val="Lato"/>
        <family val="2"/>
        <scheme val="minor"/>
      </rPr>
      <t>Petroleum Royalty Act 2023</t>
    </r>
    <r>
      <rPr>
        <sz val="11"/>
        <rFont val="Lato"/>
        <family val="2"/>
        <scheme val="minor"/>
      </rPr>
      <t xml:space="preserve"> and </t>
    </r>
    <r>
      <rPr>
        <i/>
        <sz val="11"/>
        <rFont val="Lato"/>
        <family val="2"/>
        <scheme val="minor"/>
      </rPr>
      <t>Taxation Administration Act</t>
    </r>
    <r>
      <rPr>
        <sz val="11"/>
        <rFont val="Lato"/>
        <family val="2"/>
        <scheme val="minor"/>
      </rPr>
      <t xml:space="preserve">it is an offence to give false or misleading information.  The information may be communicated to persons authorised under the Act. You may review or correct any personal information provided by contacting Territory Revenue Office at </t>
    </r>
    <r>
      <rPr>
        <u/>
        <sz val="11"/>
        <rFont val="Lato"/>
        <family val="2"/>
        <scheme val="minor"/>
      </rPr>
      <t>royaltiesandassurance.dtf@nt.gov.au</t>
    </r>
    <r>
      <rPr>
        <sz val="11"/>
        <rFont val="Lato"/>
        <family val="2"/>
        <scheme val="minor"/>
      </rPr>
      <t>.</t>
    </r>
  </si>
  <si>
    <t>Month</t>
  </si>
  <si>
    <t>Year</t>
  </si>
  <si>
    <t>Royalty Payer</t>
  </si>
  <si>
    <t>Address</t>
  </si>
  <si>
    <t>Suburb</t>
  </si>
  <si>
    <t>Contact</t>
  </si>
  <si>
    <t>Email</t>
  </si>
  <si>
    <t>Details</t>
  </si>
  <si>
    <r>
      <t xml:space="preserve">It is an offence under section 82 of the </t>
    </r>
    <r>
      <rPr>
        <i/>
        <u/>
        <sz val="11"/>
        <color indexed="12"/>
        <rFont val="Lato"/>
        <family val="2"/>
      </rPr>
      <t>Taxation Administration Act 2007 (NT)</t>
    </r>
    <r>
      <rPr>
        <u/>
        <sz val="11"/>
        <color indexed="12"/>
        <rFont val="Lato"/>
        <family val="2"/>
      </rPr>
      <t xml:space="preserve"> to make a misleading statement when completing this return. Maximum 400 penalty units apply (refer to www.revenue.nt.gov.au for more information).</t>
    </r>
  </si>
  <si>
    <t>A Number</t>
  </si>
  <si>
    <t>B Number</t>
  </si>
  <si>
    <t>C Number</t>
  </si>
  <si>
    <t>A Value</t>
  </si>
  <si>
    <t>B Value</t>
  </si>
  <si>
    <t>C Value</t>
  </si>
  <si>
    <t>Licence / Permit No.</t>
  </si>
  <si>
    <t>Name(s) of Licence / Permit Holder(s)</t>
  </si>
  <si>
    <t xml:space="preserve">Have you used the Interest Holders Schedule page?  </t>
  </si>
  <si>
    <t>Authorised person</t>
  </si>
  <si>
    <t>(Under declaration of royalty payable may result in imposition of penalty royalty and interest)</t>
  </si>
  <si>
    <r>
      <t xml:space="preserve">declare that I am duly authorised by all petroleum interest holders of the project area to lodge royalty returns in accordance with section 24 of the </t>
    </r>
    <r>
      <rPr>
        <i/>
        <sz val="11"/>
        <color theme="1"/>
        <rFont val="Lato"/>
        <family val="2"/>
      </rPr>
      <t xml:space="preserve">Petroleum Royalty Act 2023 </t>
    </r>
    <r>
      <rPr>
        <sz val="11"/>
        <color theme="1"/>
        <rFont val="Lato"/>
        <family val="2"/>
      </rPr>
      <t>and that the information in this quarterly payment calculation and any accompanying schedules are true and correct.</t>
    </r>
  </si>
  <si>
    <t>Section 1 - Licensee / Permittee Details</t>
  </si>
  <si>
    <t>Deductible costs claimable (min: B+C, D)</t>
  </si>
  <si>
    <r>
      <t>Deductible costs to be carried forward</t>
    </r>
    <r>
      <rPr>
        <b/>
        <sz val="10"/>
        <color theme="1"/>
        <rFont val="Lato"/>
        <family val="2"/>
        <scheme val="minor"/>
      </rPr>
      <t xml:space="preserve"> (max: 0, B+C-D)</t>
    </r>
  </si>
  <si>
    <r>
      <t>Deductible costs carried forward from</t>
    </r>
    <r>
      <rPr>
        <b/>
        <sz val="10"/>
        <rFont val="Lato"/>
        <family val="2"/>
        <scheme val="minor"/>
      </rPr>
      <t xml:space="preserve"> previous quarter</t>
    </r>
  </si>
  <si>
    <t xml:space="preserve"> Section 3 - Declaration: (complete &amp; sign)</t>
  </si>
  <si>
    <r>
      <t xml:space="preserve">Royalty Return - </t>
    </r>
    <r>
      <rPr>
        <b/>
        <i/>
        <sz val="11"/>
        <rFont val="Lato"/>
        <family val="2"/>
      </rPr>
      <t xml:space="preserve">Petroleum Royalty Act 2023 </t>
    </r>
    <r>
      <rPr>
        <b/>
        <sz val="11"/>
        <rFont val="Lato"/>
        <family val="2"/>
      </rPr>
      <t>(NT)</t>
    </r>
  </si>
  <si>
    <t>Licences &amp; Owners Schedule</t>
  </si>
  <si>
    <t>Authorised lodging party</t>
  </si>
  <si>
    <t>Licencees/Permitees</t>
  </si>
  <si>
    <t>Interest Held (%)</t>
  </si>
  <si>
    <r>
      <t>Petroleum Royalty Act 2023</t>
    </r>
    <r>
      <rPr>
        <b/>
        <sz val="11"/>
        <rFont val="Arial"/>
        <family val="2"/>
      </rPr>
      <t>(NT)</t>
    </r>
  </si>
  <si>
    <t>Quarterly returns and payments</t>
  </si>
  <si>
    <t xml:space="preserve">Annual returns and royalty payments </t>
  </si>
  <si>
    <t>How to finalise the Royalty Return</t>
  </si>
  <si>
    <t>How to navigate around the workbook</t>
  </si>
  <si>
    <t>https://treasury.nt.gov.au/dtf/revenue/publications</t>
  </si>
  <si>
    <r>
      <t>Workbook protection:</t>
    </r>
    <r>
      <rPr>
        <sz val="10"/>
        <rFont val="Arial"/>
        <family val="2"/>
      </rPr>
      <t xml:space="preserve"> Excluding the WHITE entry cells, this workbook has been protected to preserve the integrity of the calculations. If you attempt to update a cell that is protected, you will receive the error message: "The cell or chart you are trying to change is on a protected sheet". Press enter or use your mouse to click "OK" to accept the message. Use your enter button, tab key or mouse to move to the next blank WHITE cell.
</t>
    </r>
  </si>
  <si>
    <r>
      <t xml:space="preserve">How to navigate around the workbook: </t>
    </r>
    <r>
      <rPr>
        <sz val="10"/>
        <rFont val="Arial"/>
        <family val="2"/>
      </rPr>
      <t>Use buttons, hyperlinks and drop-down menus throughout the workbook to move between worksheets, select options from a list and select particular functions. 
To select a button or hyperlink, move your mouse to the relevant function and click once. Similarly, to utilise a drop-down menu, move your mouse to the relevant cell and click once.  When the drop-down menu appears, left click once with your mouse to select the desired option. Worksheets are also appropriately labelled to allow you to move easily between worksheets.</t>
    </r>
    <r>
      <rPr>
        <b/>
        <sz val="10"/>
        <rFont val="Arial"/>
        <family val="2"/>
      </rPr>
      <t xml:space="preserve">
</t>
    </r>
    <r>
      <rPr>
        <sz val="10"/>
        <rFont val="Arial"/>
        <family val="2"/>
      </rPr>
      <t xml:space="preserve">
</t>
    </r>
  </si>
  <si>
    <r>
      <t>Problems &amp; technical advice:</t>
    </r>
    <r>
      <rPr>
        <sz val="10"/>
        <rFont val="Arial"/>
        <family val="2"/>
      </rPr>
      <t xml:space="preserve"> If you experience any difficulties with the operation of the workbook, telephone 1300 305 353 for immediate assistance. Alternatively, you can send an email to </t>
    </r>
    <r>
      <rPr>
        <u/>
        <sz val="10"/>
        <rFont val="Arial"/>
        <family val="2"/>
      </rPr>
      <t>royaltiesandassurance.dtf@nt.gov.au</t>
    </r>
    <r>
      <rPr>
        <sz val="10"/>
        <rFont val="Arial"/>
        <family val="2"/>
      </rPr>
      <t xml:space="preserve">.
</t>
    </r>
  </si>
  <si>
    <r>
      <t>General information:</t>
    </r>
    <r>
      <rPr>
        <sz val="10"/>
        <rFont val="Arial"/>
        <family val="2"/>
      </rPr>
      <t xml:space="preserve"> For more detailed information on royalty matters, please refer to the Petroleum Royalty Overview, which is available on the Territory Revenue Office website at </t>
    </r>
    <r>
      <rPr>
        <u/>
        <sz val="10"/>
        <rFont val="Arial"/>
        <family val="2"/>
      </rPr>
      <t>www.revenue.nt.gov.au</t>
    </r>
    <r>
      <rPr>
        <sz val="10"/>
        <rFont val="Arial"/>
        <family val="2"/>
      </rPr>
      <t xml:space="preserve">.
</t>
    </r>
  </si>
  <si>
    <t xml:space="preserve">Phone: </t>
  </si>
  <si>
    <t xml:space="preserve">Facsimile: </t>
  </si>
  <si>
    <t>GPO Box 1974</t>
  </si>
  <si>
    <r>
      <t xml:space="preserve">Quarterly returns and payments: </t>
    </r>
    <r>
      <rPr>
        <sz val="10"/>
        <rFont val="Arial"/>
        <family val="2"/>
      </rPr>
      <t xml:space="preserve">The royalty payable is 10% of the gross value of the petroleum at the wellhead. This is calculated as the sales value of the petroleum minus the lesser of the deductible costs in the quarter or the deduction cap. The deduction cap is 75% of the sales value of petroleum for the quarter. If the amount of deductible costs of petroleum produced in a quarter exceeds the deduction cap, the amount of the excess may be carried forward to the next quarter.
</t>
    </r>
  </si>
  <si>
    <r>
      <t xml:space="preserve">Annual return and royalty payments: </t>
    </r>
    <r>
      <rPr>
        <sz val="10"/>
        <rFont val="Arial"/>
        <family val="2"/>
      </rPr>
      <t>This workbook does not contain the annual royalty return form. A copy of the annual royalty return form for periods beginning on or after 01 July 2023 is provided online at the following link:</t>
    </r>
  </si>
  <si>
    <r>
      <t xml:space="preserve">Saving records: </t>
    </r>
    <r>
      <rPr>
        <sz val="10"/>
        <rFont val="Arial"/>
        <family val="2"/>
      </rPr>
      <t xml:space="preserve">It is your responsibility to maintain proper records for audit purposes. Therefore it is important that you save your royalty details using the "Save" function after you have completed each royalty category. Please ensure that you save the file under its current name RF-PET-002. It is recommended that you regularly back up the file in the event of a power or computer failure.
</t>
    </r>
  </si>
  <si>
    <t>Allowable costs during quarter</t>
  </si>
  <si>
    <r>
      <t xml:space="preserve">How to finalise your Royalty Return: </t>
    </r>
    <r>
      <rPr>
        <sz val="10"/>
        <rFont val="Arial"/>
        <family val="2"/>
      </rPr>
      <t xml:space="preserve">Once you have completed Section 1, complete "Section 2 - Calculation of Gross Wellhead Value for Royalty" of the "Quarterly Payment Calculation" worksheet by entering values for "Total sales", "Allowable costs" and "Deductible costs carreid forward". Once these values have been entered, the workbook will automatically calculate the royalty payable.
When you are satisfied that the royalty return is true and complete, sign the declaration at "Section 3 - Declaration" and lodge the signed “Quarterly Payment Calculation” worksheet with the Territory Revenue Office within 30 days after the end of the quarterly period of the royalty year. Lodgement of the quarterly return can be made by emailing </t>
    </r>
    <r>
      <rPr>
        <u/>
        <sz val="10"/>
        <rFont val="Arial"/>
        <family val="2"/>
      </rPr>
      <t>royaltiesandassurance.dtf@nt.gov.au</t>
    </r>
    <r>
      <rPr>
        <sz val="10"/>
        <rFont val="Arial"/>
        <family val="2"/>
      </rPr>
      <t xml:space="preserve">. </t>
    </r>
    <r>
      <rPr>
        <b/>
        <sz val="10"/>
        <rFont val="Arial"/>
        <family val="2"/>
      </rPr>
      <t xml:space="preserve">
</t>
    </r>
    <r>
      <rPr>
        <sz val="10"/>
        <rFont val="Arial"/>
        <family val="2"/>
      </rPr>
      <t xml:space="preserve">
</t>
    </r>
  </si>
  <si>
    <r>
      <t xml:space="preserve">Initialising your spreadsheet: </t>
    </r>
    <r>
      <rPr>
        <sz val="10"/>
        <rFont val="Arial"/>
        <family val="2"/>
      </rPr>
      <t>This workbook will not operate unless Section 1 of the "Quarterly Payment Calculation" worksheet is completed in full. To go to the "Quarterly Payment Calculation", click on the button above, or alternatively, click on the "Quarterly Payment Calculation" worksheet below. To enter the relevant return period, click on the "Select Quarter" and "Select Year" cells and make your selection from the drop-down menu. 
For the remaining areas, enter the licensee / permittee details, press enter or the tab key, and then repeat for each field. Users can use their mouse to move around and select the required worksheets. When the mouse pointer changes, click on the buttons and the function will open.</t>
    </r>
    <r>
      <rPr>
        <b/>
        <sz val="10"/>
        <rFont val="Arial"/>
        <family val="2"/>
      </rPr>
      <t xml:space="preserve">
</t>
    </r>
    <r>
      <rPr>
        <sz val="10"/>
        <rFont val="Arial"/>
        <family val="2"/>
      </rPr>
      <t xml:space="preserve">
</t>
    </r>
  </si>
  <si>
    <t xml:space="preserve">This form must be lodged within 30 days after the end of each quarterly period of a royalty year.  It must be accompanied by the amount of royalty payable in respect of that quarter's production, if applicable.
EG: If a royalty year is from 1 July to 30 June, a quarterly payment of royalty must be made by 30 October (for the first quarter's production), 30 January (for the second quarter's production) and 30 March (for third quarter's production). 
The fourth quarterly payment is to be made by 30 July at the same time of lodging the royalty return for the royalty year and is the balance of the royalty payable for the entire royalty year. The Annual Return form 
(RF-PET-001) should be used for calculating this payment.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</si>
</sst>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quot;$&quot;* #,##0.00_-;_-&quot;$&quot;* &quot;-&quot;??_-;_-@_-"/>
    <numFmt numFmtId="164" formatCode="_(&quot;$&quot;* #,##0.00_);_(&quot;$&quot;* \(#,##0.00\);_(&quot;$&quot;* &quot;-&quot;??_);_(@_)"/>
    <numFmt numFmtId="165" formatCode="dd\ mmmm"/>
    <numFmt numFmtId="166" formatCode="0000"/>
    <numFmt numFmtId="167" formatCode="0#\ ####\ ####"/>
    <numFmt numFmtId="168" formatCode="_-&quot;$&quot;* #,##0_-;\-&quot;$&quot;* #,##0_-;_-&quot;$&quot;* &quot;-&quot;??_-;_-@_-"/>
    <numFmt numFmtId="169" formatCode="dd\ mm\ yyyy"/>
    <numFmt numFmtId="170" formatCode="&quot;$&quot;#,##0.00"/>
  </numFmts>
  <fonts count="46" x14ac:knownFonts="1">
    <font>
      <sz val="11"/>
      <color theme="1"/>
      <name val="Lato"/>
      <family val="2"/>
      <scheme val="minor"/>
    </font>
    <font>
      <sz val="11"/>
      <color theme="1"/>
      <name val="Lato"/>
      <family val="2"/>
      <scheme val="minor"/>
    </font>
    <font>
      <b/>
      <sz val="11"/>
      <color theme="1"/>
      <name val="Lato"/>
      <family val="2"/>
      <scheme val="minor"/>
    </font>
    <font>
      <sz val="10"/>
      <name val="Arial"/>
      <family val="2"/>
    </font>
    <font>
      <b/>
      <sz val="10"/>
      <color indexed="9"/>
      <name val="Arial"/>
      <family val="2"/>
    </font>
    <font>
      <sz val="10"/>
      <color theme="1"/>
      <name val="Arial"/>
      <family val="2"/>
    </font>
    <font>
      <b/>
      <sz val="10"/>
      <name val="Arial"/>
      <family val="2"/>
    </font>
    <font>
      <u/>
      <sz val="10"/>
      <color indexed="12"/>
      <name val="Arial"/>
      <family val="2"/>
    </font>
    <font>
      <b/>
      <sz val="11"/>
      <name val="Arial"/>
      <family val="2"/>
    </font>
    <font>
      <u/>
      <sz val="10"/>
      <name val="Arial"/>
      <family val="2"/>
    </font>
    <font>
      <b/>
      <i/>
      <sz val="11"/>
      <name val="Arial"/>
      <family val="2"/>
    </font>
    <font>
      <sz val="11"/>
      <name val="Arial"/>
      <family val="2"/>
    </font>
    <font>
      <sz val="11"/>
      <color theme="1"/>
      <name val="Arial"/>
      <family val="2"/>
    </font>
    <font>
      <sz val="10"/>
      <color indexed="12"/>
      <name val="Arial"/>
      <family val="2"/>
    </font>
    <font>
      <b/>
      <sz val="10"/>
      <color indexed="8"/>
      <name val="Arial"/>
      <family val="2"/>
    </font>
    <font>
      <sz val="11"/>
      <color theme="0"/>
      <name val="Lato"/>
      <family val="2"/>
      <scheme val="minor"/>
    </font>
    <font>
      <sz val="10"/>
      <color theme="1"/>
      <name val="Lato"/>
      <family val="2"/>
      <scheme val="minor"/>
    </font>
    <font>
      <b/>
      <sz val="11"/>
      <color indexed="9"/>
      <name val="Lato"/>
      <family val="2"/>
      <scheme val="minor"/>
    </font>
    <font>
      <b/>
      <sz val="11"/>
      <name val="Lato"/>
      <family val="2"/>
      <scheme val="minor"/>
    </font>
    <font>
      <sz val="11"/>
      <name val="Lato"/>
      <family val="2"/>
      <scheme val="minor"/>
    </font>
    <font>
      <i/>
      <sz val="11"/>
      <name val="Lato"/>
      <family val="2"/>
      <scheme val="minor"/>
    </font>
    <font>
      <u/>
      <sz val="11"/>
      <color indexed="12"/>
      <name val="Lato"/>
      <family val="2"/>
      <scheme val="minor"/>
    </font>
    <font>
      <u/>
      <sz val="11"/>
      <name val="Lato"/>
      <family val="2"/>
      <scheme val="minor"/>
    </font>
    <font>
      <b/>
      <sz val="14"/>
      <name val="Lato"/>
      <family val="2"/>
      <scheme val="minor"/>
    </font>
    <font>
      <sz val="11"/>
      <color rgb="FFFF0000"/>
      <name val="Lato"/>
      <family val="2"/>
      <scheme val="minor"/>
    </font>
    <font>
      <sz val="11"/>
      <color theme="1"/>
      <name val="Lato"/>
      <family val="2"/>
    </font>
    <font>
      <b/>
      <sz val="10"/>
      <name val="Lato"/>
      <family val="2"/>
      <scheme val="minor"/>
    </font>
    <font>
      <b/>
      <u/>
      <sz val="10"/>
      <name val="Lato"/>
      <family val="2"/>
      <scheme val="minor"/>
    </font>
    <font>
      <sz val="10"/>
      <color indexed="8"/>
      <name val="Lato"/>
      <family val="2"/>
      <scheme val="minor"/>
    </font>
    <font>
      <sz val="10"/>
      <name val="Lato"/>
      <family val="2"/>
      <scheme val="minor"/>
    </font>
    <font>
      <sz val="10"/>
      <name val="Lato"/>
      <family val="2"/>
    </font>
    <font>
      <b/>
      <sz val="10"/>
      <color theme="1"/>
      <name val="Lato"/>
      <family val="2"/>
      <scheme val="minor"/>
    </font>
    <font>
      <sz val="11"/>
      <name val="Lato"/>
      <family val="2"/>
    </font>
    <font>
      <b/>
      <sz val="11"/>
      <color indexed="10"/>
      <name val="Lato"/>
      <family val="2"/>
    </font>
    <font>
      <sz val="11"/>
      <color indexed="12"/>
      <name val="Lato"/>
      <family val="2"/>
    </font>
    <font>
      <i/>
      <sz val="11"/>
      <name val="Lato"/>
      <family val="2"/>
    </font>
    <font>
      <u/>
      <sz val="11"/>
      <color indexed="12"/>
      <name val="Lato"/>
      <family val="2"/>
    </font>
    <font>
      <i/>
      <u/>
      <sz val="11"/>
      <color indexed="12"/>
      <name val="Lato"/>
      <family val="2"/>
    </font>
    <font>
      <i/>
      <sz val="11"/>
      <color theme="1"/>
      <name val="Lato"/>
      <family val="2"/>
    </font>
    <font>
      <b/>
      <sz val="11"/>
      <name val="Lato"/>
      <family val="2"/>
    </font>
    <font>
      <b/>
      <i/>
      <sz val="11"/>
      <name val="Lato"/>
      <family val="2"/>
    </font>
    <font>
      <b/>
      <sz val="11"/>
      <color theme="0"/>
      <name val="Lato"/>
      <family val="2"/>
    </font>
    <font>
      <sz val="11"/>
      <color theme="0"/>
      <name val="Lato"/>
      <family val="2"/>
    </font>
    <font>
      <b/>
      <sz val="9"/>
      <name val="Arial"/>
      <family val="2"/>
    </font>
    <font>
      <b/>
      <sz val="10"/>
      <name val="Lato"/>
      <family val="2"/>
    </font>
    <font>
      <sz val="10"/>
      <color indexed="16"/>
      <name val="Arial"/>
      <family val="2"/>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4"/>
        <bgColor indexed="64"/>
      </patternFill>
    </fill>
    <fill>
      <patternFill patternType="solid">
        <fgColor theme="2"/>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xf numFmtId="0" fontId="3" fillId="0" borderId="0"/>
    <xf numFmtId="0" fontId="7" fillId="0" borderId="0" applyNumberFormat="0" applyFill="0" applyBorder="0" applyAlignment="0" applyProtection="0">
      <alignment vertical="top"/>
      <protection locked="0"/>
    </xf>
  </cellStyleXfs>
  <cellXfs count="200">
    <xf numFmtId="0" fontId="0" fillId="0" borderId="0" xfId="0"/>
    <xf numFmtId="0" fontId="12" fillId="3" borderId="0" xfId="0" applyFont="1" applyFill="1" applyAlignment="1" applyProtection="1">
      <alignment vertical="center"/>
      <protection hidden="1"/>
    </xf>
    <xf numFmtId="0" fontId="3" fillId="3" borderId="0" xfId="0" applyFont="1" applyFill="1" applyAlignment="1" applyProtection="1">
      <alignment vertical="center"/>
      <protection hidden="1"/>
    </xf>
    <xf numFmtId="0" fontId="13" fillId="3" borderId="0" xfId="6" applyFont="1" applyFill="1" applyAlignment="1" applyProtection="1">
      <alignment vertical="center"/>
      <protection hidden="1"/>
    </xf>
    <xf numFmtId="0" fontId="6" fillId="3" borderId="0" xfId="0" applyFont="1" applyFill="1" applyBorder="1" applyAlignment="1" applyProtection="1">
      <alignment vertical="center"/>
      <protection hidden="1"/>
    </xf>
    <xf numFmtId="0" fontId="12" fillId="3" borderId="0" xfId="0" applyFont="1" applyFill="1" applyBorder="1" applyAlignment="1" applyProtection="1">
      <alignment vertical="center"/>
      <protection hidden="1"/>
    </xf>
    <xf numFmtId="0" fontId="14" fillId="3" borderId="0" xfId="0" applyFont="1" applyFill="1" applyBorder="1" applyAlignment="1" applyProtection="1">
      <alignment vertical="center"/>
      <protection hidden="1"/>
    </xf>
    <xf numFmtId="0" fontId="3" fillId="3" borderId="0" xfId="0" applyFont="1" applyFill="1" applyBorder="1" applyAlignment="1" applyProtection="1">
      <alignment vertical="center"/>
      <protection hidden="1"/>
    </xf>
    <xf numFmtId="0" fontId="5" fillId="3" borderId="0" xfId="0" applyFont="1" applyFill="1" applyBorder="1" applyAlignment="1" applyProtection="1">
      <alignment vertical="center"/>
      <protection hidden="1"/>
    </xf>
    <xf numFmtId="0" fontId="26" fillId="2" borderId="2" xfId="3" applyFont="1" applyFill="1" applyBorder="1" applyAlignment="1" applyProtection="1">
      <alignment horizontal="left"/>
      <protection hidden="1"/>
    </xf>
    <xf numFmtId="0" fontId="26" fillId="2" borderId="2" xfId="3" applyFont="1" applyFill="1" applyBorder="1" applyAlignment="1" applyProtection="1">
      <alignment horizontal="right"/>
      <protection hidden="1"/>
    </xf>
    <xf numFmtId="0" fontId="32" fillId="2" borderId="2" xfId="0" applyFont="1" applyFill="1" applyBorder="1" applyProtection="1">
      <protection locked="0"/>
    </xf>
    <xf numFmtId="0" fontId="0" fillId="3" borderId="0" xfId="0" applyFont="1" applyFill="1" applyProtection="1">
      <protection hidden="1"/>
    </xf>
    <xf numFmtId="0" fontId="0" fillId="3" borderId="6" xfId="0" applyFont="1" applyFill="1" applyBorder="1" applyProtection="1">
      <protection hidden="1"/>
    </xf>
    <xf numFmtId="49" fontId="0" fillId="3" borderId="0" xfId="0" applyNumberFormat="1" applyFont="1" applyFill="1" applyProtection="1">
      <protection hidden="1"/>
    </xf>
    <xf numFmtId="0" fontId="0" fillId="3" borderId="2" xfId="0" applyFont="1" applyFill="1" applyBorder="1" applyAlignment="1" applyProtection="1">
      <alignment vertical="center"/>
      <protection hidden="1"/>
    </xf>
    <xf numFmtId="0" fontId="16" fillId="3" borderId="2" xfId="0" applyFont="1" applyFill="1" applyBorder="1" applyProtection="1">
      <protection hidden="1"/>
    </xf>
    <xf numFmtId="49" fontId="16" fillId="3" borderId="2" xfId="0" applyNumberFormat="1" applyFont="1" applyFill="1" applyBorder="1" applyProtection="1">
      <protection hidden="1"/>
    </xf>
    <xf numFmtId="0" fontId="16" fillId="3" borderId="2" xfId="0" applyNumberFormat="1" applyFont="1" applyFill="1" applyBorder="1" applyProtection="1">
      <protection hidden="1"/>
    </xf>
    <xf numFmtId="0" fontId="0" fillId="3" borderId="0" xfId="0" applyFont="1" applyFill="1" applyBorder="1" applyAlignment="1" applyProtection="1">
      <alignment horizontal="left" vertical="top"/>
      <protection hidden="1"/>
    </xf>
    <xf numFmtId="0" fontId="0" fillId="3" borderId="0" xfId="0" applyNumberFormat="1" applyFont="1" applyFill="1" applyProtection="1">
      <protection hidden="1"/>
    </xf>
    <xf numFmtId="0" fontId="26" fillId="3" borderId="0" xfId="0" quotePrefix="1" applyFont="1" applyFill="1" applyBorder="1" applyAlignment="1" applyProtection="1">
      <alignment vertical="center" wrapText="1"/>
      <protection hidden="1"/>
    </xf>
    <xf numFmtId="0" fontId="26" fillId="3" borderId="0" xfId="0" quotePrefix="1" applyFont="1" applyFill="1" applyBorder="1" applyAlignment="1" applyProtection="1">
      <alignment horizontal="right" vertical="center"/>
      <protection hidden="1"/>
    </xf>
    <xf numFmtId="0" fontId="16" fillId="3" borderId="0" xfId="0" applyFont="1" applyFill="1" applyProtection="1">
      <protection hidden="1"/>
    </xf>
    <xf numFmtId="0" fontId="16" fillId="3" borderId="0" xfId="0" applyFont="1" applyFill="1" applyAlignment="1" applyProtection="1">
      <alignment horizontal="right"/>
      <protection hidden="1"/>
    </xf>
    <xf numFmtId="0" fontId="26" fillId="3" borderId="0" xfId="4" applyFont="1" applyFill="1" applyBorder="1" applyAlignment="1" applyProtection="1">
      <alignment horizontal="right" vertical="center"/>
      <protection hidden="1"/>
    </xf>
    <xf numFmtId="0" fontId="16" fillId="3" borderId="0" xfId="0" applyFont="1" applyFill="1" applyBorder="1" applyProtection="1">
      <protection hidden="1"/>
    </xf>
    <xf numFmtId="0" fontId="16" fillId="3" borderId="0" xfId="0" applyFont="1" applyFill="1" applyBorder="1" applyAlignment="1" applyProtection="1">
      <alignment horizontal="left"/>
      <protection hidden="1"/>
    </xf>
    <xf numFmtId="0" fontId="16" fillId="3" borderId="0" xfId="0" applyFont="1" applyFill="1" applyBorder="1" applyAlignment="1" applyProtection="1">
      <protection hidden="1"/>
    </xf>
    <xf numFmtId="0" fontId="31" fillId="3" borderId="0" xfId="0" applyFont="1" applyFill="1" applyBorder="1" applyAlignment="1" applyProtection="1">
      <alignment horizontal="right"/>
      <protection hidden="1"/>
    </xf>
    <xf numFmtId="0" fontId="29" fillId="3" borderId="0" xfId="3" applyNumberFormat="1" applyFont="1" applyFill="1" applyBorder="1" applyAlignment="1" applyProtection="1">
      <protection hidden="1"/>
    </xf>
    <xf numFmtId="0" fontId="29" fillId="3" borderId="0" xfId="3" applyFont="1" applyFill="1" applyBorder="1" applyAlignment="1" applyProtection="1">
      <alignment horizontal="center"/>
      <protection hidden="1"/>
    </xf>
    <xf numFmtId="167" fontId="29" fillId="3" borderId="0" xfId="3" applyNumberFormat="1" applyFont="1" applyFill="1" applyBorder="1" applyAlignment="1" applyProtection="1">
      <alignment horizontal="center"/>
      <protection hidden="1"/>
    </xf>
    <xf numFmtId="0" fontId="26" fillId="3" borderId="0" xfId="3" applyFont="1" applyFill="1" applyBorder="1" applyAlignment="1" applyProtection="1">
      <alignment vertical="center"/>
      <protection hidden="1"/>
    </xf>
    <xf numFmtId="0" fontId="0" fillId="3" borderId="0" xfId="0" applyFont="1" applyFill="1" applyAlignment="1" applyProtection="1">
      <alignment vertical="center"/>
      <protection hidden="1"/>
    </xf>
    <xf numFmtId="0" fontId="0" fillId="3" borderId="0" xfId="0" applyNumberFormat="1" applyFont="1" applyFill="1" applyAlignment="1" applyProtection="1">
      <alignment vertical="center"/>
      <protection hidden="1"/>
    </xf>
    <xf numFmtId="0" fontId="0" fillId="3" borderId="0" xfId="0" applyFont="1" applyFill="1" applyBorder="1" applyAlignment="1" applyProtection="1">
      <alignment vertical="top"/>
      <protection hidden="1"/>
    </xf>
    <xf numFmtId="168" fontId="0" fillId="3" borderId="0" xfId="1" applyNumberFormat="1" applyFont="1" applyFill="1" applyBorder="1" applyAlignment="1" applyProtection="1">
      <protection hidden="1"/>
    </xf>
    <xf numFmtId="0" fontId="0" fillId="3" borderId="0" xfId="0" applyFont="1" applyFill="1" applyBorder="1" applyProtection="1">
      <protection hidden="1"/>
    </xf>
    <xf numFmtId="0" fontId="16" fillId="3" borderId="0" xfId="0" applyFont="1" applyFill="1" applyBorder="1" applyAlignment="1" applyProtection="1">
      <alignment vertical="top"/>
      <protection hidden="1"/>
    </xf>
    <xf numFmtId="168" fontId="16" fillId="3" borderId="0" xfId="1" applyNumberFormat="1" applyFont="1" applyFill="1" applyBorder="1" applyAlignment="1" applyProtection="1">
      <protection hidden="1"/>
    </xf>
    <xf numFmtId="0" fontId="31" fillId="3" borderId="0" xfId="0" applyFont="1" applyFill="1" applyBorder="1" applyAlignment="1" applyProtection="1">
      <alignment vertical="top"/>
      <protection hidden="1"/>
    </xf>
    <xf numFmtId="0" fontId="31" fillId="3" borderId="0" xfId="0" applyFont="1" applyFill="1" applyBorder="1" applyAlignment="1" applyProtection="1">
      <protection hidden="1"/>
    </xf>
    <xf numFmtId="0" fontId="31" fillId="3" borderId="0" xfId="0" applyFont="1" applyFill="1" applyBorder="1" applyAlignment="1" applyProtection="1">
      <alignment vertical="center"/>
      <protection hidden="1"/>
    </xf>
    <xf numFmtId="0" fontId="2" fillId="3" borderId="12" xfId="0" applyFont="1" applyFill="1" applyBorder="1" applyAlignment="1" applyProtection="1">
      <alignment horizontal="center" vertical="center"/>
      <protection hidden="1"/>
    </xf>
    <xf numFmtId="0" fontId="0" fillId="3" borderId="0" xfId="0" applyFont="1" applyFill="1" applyAlignment="1" applyProtection="1">
      <alignment horizontal="right" vertical="center"/>
      <protection hidden="1"/>
    </xf>
    <xf numFmtId="0" fontId="16" fillId="3" borderId="0" xfId="0" applyFont="1" applyFill="1" applyBorder="1" applyAlignment="1" applyProtection="1">
      <alignment horizontal="right" vertical="center"/>
      <protection hidden="1"/>
    </xf>
    <xf numFmtId="0" fontId="16" fillId="3" borderId="0" xfId="0" applyFont="1" applyFill="1" applyBorder="1" applyAlignment="1" applyProtection="1">
      <alignment horizontal="left" vertical="center"/>
      <protection hidden="1"/>
    </xf>
    <xf numFmtId="0" fontId="31" fillId="3" borderId="0" xfId="0" applyFont="1" applyFill="1" applyBorder="1" applyAlignment="1" applyProtection="1">
      <alignment horizontal="right" vertical="center"/>
      <protection hidden="1"/>
    </xf>
    <xf numFmtId="0" fontId="0" fillId="3" borderId="0" xfId="0" applyFont="1" applyFill="1" applyBorder="1" applyAlignment="1" applyProtection="1">
      <alignment horizontal="right" vertical="center"/>
      <protection hidden="1"/>
    </xf>
    <xf numFmtId="169" fontId="31" fillId="3" borderId="0" xfId="0" applyNumberFormat="1" applyFont="1" applyFill="1" applyBorder="1" applyAlignment="1" applyProtection="1">
      <alignment horizontal="center"/>
      <protection hidden="1"/>
    </xf>
    <xf numFmtId="44" fontId="16" fillId="3" borderId="0" xfId="1" applyFont="1" applyFill="1" applyBorder="1" applyAlignment="1" applyProtection="1">
      <protection hidden="1"/>
    </xf>
    <xf numFmtId="0" fontId="15" fillId="3" borderId="0" xfId="0" applyFont="1" applyFill="1" applyAlignment="1" applyProtection="1">
      <alignment vertical="center"/>
      <protection hidden="1"/>
    </xf>
    <xf numFmtId="0" fontId="19" fillId="3" borderId="0" xfId="5" applyFont="1" applyFill="1" applyBorder="1" applyProtection="1">
      <protection hidden="1"/>
    </xf>
    <xf numFmtId="0" fontId="33" fillId="3" borderId="4" xfId="0" applyFont="1" applyFill="1" applyBorder="1" applyAlignment="1" applyProtection="1">
      <alignment horizontal="center" vertical="center" wrapText="1"/>
      <protection hidden="1"/>
    </xf>
    <xf numFmtId="0" fontId="33" fillId="3" borderId="7" xfId="0" applyFont="1" applyFill="1" applyBorder="1" applyAlignment="1" applyProtection="1">
      <alignment horizontal="center" vertical="center" wrapText="1"/>
      <protection hidden="1"/>
    </xf>
    <xf numFmtId="44" fontId="25" fillId="3" borderId="7" xfId="1" applyFont="1" applyFill="1" applyBorder="1" applyProtection="1">
      <protection hidden="1"/>
    </xf>
    <xf numFmtId="44" fontId="34" fillId="3" borderId="7" xfId="1" applyFont="1" applyFill="1" applyBorder="1" applyAlignment="1" applyProtection="1">
      <alignment wrapText="1"/>
      <protection hidden="1"/>
    </xf>
    <xf numFmtId="0" fontId="25" fillId="3" borderId="19" xfId="0" applyFont="1" applyFill="1" applyBorder="1" applyAlignment="1" applyProtection="1">
      <alignment horizontal="right"/>
      <protection hidden="1"/>
    </xf>
    <xf numFmtId="0" fontId="35" fillId="3" borderId="19" xfId="0" applyFont="1" applyFill="1" applyBorder="1" applyAlignment="1" applyProtection="1">
      <alignment horizontal="left"/>
      <protection hidden="1"/>
    </xf>
    <xf numFmtId="0" fontId="25" fillId="3" borderId="6" xfId="0" applyFont="1" applyFill="1" applyBorder="1" applyProtection="1">
      <protection hidden="1"/>
    </xf>
    <xf numFmtId="0" fontId="25" fillId="3" borderId="19" xfId="0" applyFont="1" applyFill="1" applyBorder="1" applyAlignment="1" applyProtection="1">
      <protection hidden="1"/>
    </xf>
    <xf numFmtId="0" fontId="25" fillId="3" borderId="0" xfId="0" applyFont="1" applyFill="1" applyBorder="1" applyAlignment="1" applyProtection="1">
      <protection hidden="1"/>
    </xf>
    <xf numFmtId="0" fontId="25" fillId="3" borderId="19" xfId="0" applyFont="1" applyFill="1" applyBorder="1" applyProtection="1">
      <protection hidden="1"/>
    </xf>
    <xf numFmtId="0" fontId="25" fillId="3" borderId="0" xfId="0" applyFont="1" applyFill="1" applyBorder="1" applyAlignment="1" applyProtection="1">
      <alignment horizontal="center"/>
      <protection hidden="1"/>
    </xf>
    <xf numFmtId="0" fontId="25" fillId="5" borderId="0" xfId="0" applyFont="1" applyFill="1" applyBorder="1" applyAlignment="1" applyProtection="1">
      <protection hidden="1"/>
    </xf>
    <xf numFmtId="44" fontId="25" fillId="3" borderId="5" xfId="1" applyFont="1" applyFill="1" applyBorder="1" applyProtection="1">
      <protection hidden="1"/>
    </xf>
    <xf numFmtId="0" fontId="25" fillId="3" borderId="0" xfId="0" applyFont="1" applyFill="1" applyBorder="1" applyProtection="1">
      <protection hidden="1"/>
    </xf>
    <xf numFmtId="0" fontId="0" fillId="3" borderId="2" xfId="0" applyFont="1" applyFill="1" applyBorder="1" applyProtection="1">
      <protection hidden="1"/>
    </xf>
    <xf numFmtId="0" fontId="0" fillId="3" borderId="19" xfId="0" applyFont="1" applyFill="1" applyBorder="1" applyProtection="1">
      <protection hidden="1"/>
    </xf>
    <xf numFmtId="49" fontId="0" fillId="3" borderId="19" xfId="0" applyNumberFormat="1" applyFont="1" applyFill="1" applyBorder="1" applyProtection="1">
      <protection hidden="1"/>
    </xf>
    <xf numFmtId="0" fontId="0" fillId="3" borderId="1" xfId="0" applyFont="1" applyFill="1" applyBorder="1" applyAlignment="1" applyProtection="1">
      <alignment vertical="center"/>
      <protection hidden="1"/>
    </xf>
    <xf numFmtId="0" fontId="16" fillId="3" borderId="1" xfId="0" applyFont="1" applyFill="1" applyBorder="1" applyProtection="1">
      <protection hidden="1"/>
    </xf>
    <xf numFmtId="0" fontId="0" fillId="3" borderId="19" xfId="0" applyFont="1" applyFill="1" applyBorder="1" applyAlignment="1" applyProtection="1">
      <alignment vertical="center"/>
      <protection hidden="1"/>
    </xf>
    <xf numFmtId="0" fontId="0" fillId="3" borderId="19" xfId="0" applyFont="1" applyFill="1" applyBorder="1" applyAlignment="1" applyProtection="1">
      <alignment horizontal="right" vertical="center"/>
      <protection hidden="1"/>
    </xf>
    <xf numFmtId="0" fontId="15" fillId="3" borderId="19" xfId="0" applyFont="1" applyFill="1" applyBorder="1" applyAlignment="1" applyProtection="1">
      <alignment vertical="center"/>
      <protection hidden="1"/>
    </xf>
    <xf numFmtId="0" fontId="29" fillId="3" borderId="0" xfId="0" applyFont="1" applyFill="1" applyProtection="1">
      <protection hidden="1"/>
    </xf>
    <xf numFmtId="0" fontId="29" fillId="3" borderId="0" xfId="0" applyFont="1" applyFill="1" applyBorder="1" applyProtection="1">
      <protection hidden="1"/>
    </xf>
    <xf numFmtId="0" fontId="19" fillId="3" borderId="0" xfId="0" applyFont="1" applyFill="1" applyProtection="1">
      <protection hidden="1"/>
    </xf>
    <xf numFmtId="0" fontId="11" fillId="3" borderId="0" xfId="0" applyFont="1" applyFill="1" applyProtection="1">
      <protection hidden="1"/>
    </xf>
    <xf numFmtId="0" fontId="6" fillId="3" borderId="0" xfId="0" applyFont="1" applyFill="1" applyAlignment="1" applyProtection="1">
      <alignment horizontal="center"/>
      <protection hidden="1"/>
    </xf>
    <xf numFmtId="0" fontId="3" fillId="3" borderId="0" xfId="0" applyFont="1" applyFill="1" applyAlignment="1" applyProtection="1">
      <alignment horizontal="right"/>
      <protection hidden="1"/>
    </xf>
    <xf numFmtId="0" fontId="3" fillId="3" borderId="0" xfId="0" applyFont="1" applyFill="1" applyProtection="1">
      <protection hidden="1"/>
    </xf>
    <xf numFmtId="0" fontId="6" fillId="3" borderId="0" xfId="0" applyFont="1" applyFill="1" applyProtection="1">
      <protection hidden="1"/>
    </xf>
    <xf numFmtId="0" fontId="6" fillId="3" borderId="0" xfId="0" applyFont="1" applyFill="1" applyAlignment="1" applyProtection="1">
      <alignment horizontal="right"/>
      <protection hidden="1"/>
    </xf>
    <xf numFmtId="0" fontId="43" fillId="3" borderId="0" xfId="0" applyFont="1" applyFill="1" applyAlignment="1" applyProtection="1">
      <alignment horizontal="left" vertical="center" wrapText="1"/>
      <protection hidden="1"/>
    </xf>
    <xf numFmtId="0" fontId="3" fillId="3" borderId="0" xfId="0" applyFont="1" applyFill="1" applyAlignment="1" applyProtection="1">
      <alignment horizontal="right" vertical="center"/>
      <protection hidden="1"/>
    </xf>
    <xf numFmtId="170" fontId="19" fillId="3" borderId="0" xfId="0" applyNumberFormat="1" applyFont="1" applyFill="1" applyAlignment="1" applyProtection="1">
      <alignment wrapText="1"/>
      <protection hidden="1"/>
    </xf>
    <xf numFmtId="0" fontId="3" fillId="3" borderId="0" xfId="0" applyFont="1" applyFill="1" applyBorder="1" applyProtection="1">
      <protection hidden="1"/>
    </xf>
    <xf numFmtId="0" fontId="29" fillId="3" borderId="0" xfId="0" applyFont="1" applyFill="1" applyBorder="1" applyAlignment="1" applyProtection="1">
      <alignment horizontal="left" vertical="center" wrapText="1"/>
      <protection hidden="1"/>
    </xf>
    <xf numFmtId="0" fontId="29" fillId="3" borderId="0" xfId="0" applyFont="1" applyFill="1" applyBorder="1" applyAlignment="1" applyProtection="1">
      <alignment wrapText="1"/>
      <protection hidden="1"/>
    </xf>
    <xf numFmtId="0" fontId="23" fillId="3" borderId="0" xfId="3" applyFont="1" applyFill="1" applyAlignment="1" applyProtection="1">
      <alignment horizontal="center"/>
      <protection hidden="1"/>
    </xf>
    <xf numFmtId="0" fontId="26" fillId="3" borderId="0" xfId="3" applyFont="1" applyFill="1" applyBorder="1" applyAlignment="1" applyProtection="1">
      <alignment horizontal="left" vertical="center" wrapText="1"/>
      <protection hidden="1"/>
    </xf>
    <xf numFmtId="0" fontId="26" fillId="3" borderId="0" xfId="3" applyFont="1" applyFill="1" applyBorder="1" applyAlignment="1" applyProtection="1">
      <alignment horizontal="left"/>
      <protection hidden="1"/>
    </xf>
    <xf numFmtId="0" fontId="7" fillId="3" borderId="0" xfId="6" applyFont="1" applyFill="1" applyAlignment="1" applyProtection="1">
      <alignment vertical="center"/>
      <protection hidden="1"/>
    </xf>
    <xf numFmtId="0" fontId="0" fillId="0" borderId="0" xfId="0" applyFont="1" applyProtection="1">
      <protection hidden="1"/>
    </xf>
    <xf numFmtId="0" fontId="16" fillId="0" borderId="0" xfId="0" applyFont="1" applyProtection="1">
      <protection hidden="1"/>
    </xf>
    <xf numFmtId="0" fontId="19" fillId="3" borderId="0" xfId="0" applyFont="1" applyFill="1" applyBorder="1" applyProtection="1">
      <protection hidden="1"/>
    </xf>
    <xf numFmtId="0" fontId="24" fillId="3" borderId="0" xfId="0" applyFont="1" applyFill="1" applyProtection="1">
      <protection hidden="1"/>
    </xf>
    <xf numFmtId="0" fontId="29" fillId="5" borderId="6" xfId="5" applyFont="1" applyFill="1" applyBorder="1" applyAlignment="1" applyProtection="1">
      <protection hidden="1"/>
    </xf>
    <xf numFmtId="0" fontId="45" fillId="3" borderId="0" xfId="0" applyFont="1" applyFill="1" applyAlignment="1" applyProtection="1">
      <alignment vertical="center"/>
      <protection hidden="1"/>
    </xf>
    <xf numFmtId="0" fontId="7" fillId="3" borderId="0" xfId="6" applyFill="1" applyAlignment="1" applyProtection="1">
      <alignment vertical="center"/>
      <protection hidden="1"/>
    </xf>
    <xf numFmtId="0" fontId="18" fillId="3" borderId="0" xfId="5" applyFont="1" applyFill="1" applyBorder="1" applyAlignment="1" applyProtection="1">
      <alignment horizontal="left" vertical="top" wrapText="1"/>
      <protection hidden="1"/>
    </xf>
    <xf numFmtId="0" fontId="8" fillId="3" borderId="0" xfId="0" applyFont="1" applyFill="1" applyAlignment="1" applyProtection="1">
      <alignment horizontal="center" vertical="center"/>
      <protection hidden="1"/>
    </xf>
    <xf numFmtId="0" fontId="10" fillId="3" borderId="0" xfId="0" applyFont="1" applyFill="1" applyAlignment="1" applyProtection="1">
      <alignment horizontal="center" vertical="center"/>
      <protection hidden="1"/>
    </xf>
    <xf numFmtId="0" fontId="4" fillId="4" borderId="9" xfId="0" applyFont="1" applyFill="1" applyBorder="1" applyAlignment="1" applyProtection="1">
      <alignment horizontal="center" vertical="center"/>
      <protection hidden="1"/>
    </xf>
    <xf numFmtId="0" fontId="4" fillId="4" borderId="10" xfId="0" applyFont="1" applyFill="1" applyBorder="1" applyAlignment="1" applyProtection="1">
      <alignment horizontal="center" vertical="center"/>
      <protection hidden="1"/>
    </xf>
    <xf numFmtId="0" fontId="4" fillId="4" borderId="11" xfId="0" applyFont="1" applyFill="1" applyBorder="1" applyAlignment="1" applyProtection="1">
      <alignment horizontal="center" vertical="center"/>
      <protection hidden="1"/>
    </xf>
    <xf numFmtId="0" fontId="7" fillId="3" borderId="0" xfId="6" applyFont="1" applyFill="1" applyAlignment="1" applyProtection="1">
      <alignment vertical="center"/>
      <protection hidden="1"/>
    </xf>
    <xf numFmtId="0" fontId="7" fillId="3" borderId="0" xfId="6" applyFill="1" applyAlignment="1" applyProtection="1">
      <alignment vertical="center"/>
      <protection hidden="1"/>
    </xf>
    <xf numFmtId="0" fontId="6" fillId="3" borderId="0" xfId="0" applyFont="1" applyFill="1" applyBorder="1" applyAlignment="1" applyProtection="1">
      <alignment vertical="top" wrapText="1"/>
      <protection hidden="1"/>
    </xf>
    <xf numFmtId="0" fontId="6" fillId="3" borderId="0" xfId="0" applyFont="1" applyFill="1" applyBorder="1" applyAlignment="1" applyProtection="1">
      <alignment horizontal="left" vertical="top" wrapText="1"/>
      <protection hidden="1"/>
    </xf>
    <xf numFmtId="0" fontId="7" fillId="3" borderId="0" xfId="6" applyFill="1" applyBorder="1" applyAlignment="1" applyProtection="1">
      <alignment horizontal="left" vertical="top" wrapText="1"/>
      <protection hidden="1"/>
    </xf>
    <xf numFmtId="0" fontId="7" fillId="3" borderId="0" xfId="6" applyFont="1" applyFill="1" applyBorder="1" applyAlignment="1" applyProtection="1">
      <alignment vertical="center"/>
    </xf>
    <xf numFmtId="0" fontId="7" fillId="3" borderId="0" xfId="6" applyFont="1" applyFill="1" applyBorder="1" applyAlignment="1" applyProtection="1">
      <alignment vertical="center"/>
      <protection hidden="1"/>
    </xf>
    <xf numFmtId="0" fontId="7" fillId="0" borderId="0" xfId="6" applyAlignment="1" applyProtection="1">
      <alignment horizontal="center"/>
    </xf>
    <xf numFmtId="0" fontId="6" fillId="3" borderId="0" xfId="0" applyFont="1" applyFill="1" applyBorder="1" applyAlignment="1" applyProtection="1">
      <alignment vertical="center"/>
      <protection hidden="1"/>
    </xf>
    <xf numFmtId="14" fontId="25" fillId="5" borderId="0" xfId="0" applyNumberFormat="1" applyFont="1" applyFill="1" applyBorder="1" applyAlignment="1" applyProtection="1">
      <alignment horizontal="center"/>
      <protection locked="0"/>
    </xf>
    <xf numFmtId="14" fontId="25" fillId="5" borderId="6" xfId="0" applyNumberFormat="1" applyFont="1" applyFill="1" applyBorder="1" applyAlignment="1" applyProtection="1">
      <alignment horizontal="center"/>
      <protection locked="0"/>
    </xf>
    <xf numFmtId="0" fontId="21" fillId="0" borderId="0" xfId="6" applyFont="1" applyFill="1" applyAlignment="1" applyProtection="1">
      <alignment horizontal="center"/>
      <protection hidden="1"/>
    </xf>
    <xf numFmtId="0" fontId="21" fillId="0" borderId="6" xfId="6" applyFont="1" applyFill="1" applyBorder="1" applyAlignment="1" applyProtection="1">
      <alignment horizontal="center"/>
      <protection hidden="1"/>
    </xf>
    <xf numFmtId="0" fontId="26" fillId="3" borderId="12" xfId="0" applyFont="1" applyFill="1" applyBorder="1" applyAlignment="1" applyProtection="1">
      <alignment horizontal="center" vertical="center"/>
      <protection hidden="1"/>
    </xf>
    <xf numFmtId="0" fontId="26" fillId="3" borderId="12" xfId="0" applyFont="1" applyFill="1" applyBorder="1" applyAlignment="1" applyProtection="1">
      <alignment horizontal="center" vertical="center" wrapText="1"/>
      <protection hidden="1"/>
    </xf>
    <xf numFmtId="0" fontId="29" fillId="2" borderId="12" xfId="0" applyFont="1" applyFill="1" applyBorder="1" applyAlignment="1" applyProtection="1">
      <alignment horizontal="center" vertical="center" wrapText="1"/>
      <protection locked="0"/>
    </xf>
    <xf numFmtId="44" fontId="31" fillId="3" borderId="1" xfId="1" applyFont="1" applyFill="1" applyBorder="1" applyAlignment="1" applyProtection="1">
      <alignment horizontal="right"/>
      <protection hidden="1"/>
    </xf>
    <xf numFmtId="44" fontId="31" fillId="3" borderId="3" xfId="1" applyFont="1" applyFill="1" applyBorder="1" applyAlignment="1" applyProtection="1">
      <alignment horizontal="right"/>
      <protection hidden="1"/>
    </xf>
    <xf numFmtId="0" fontId="25" fillId="0" borderId="0" xfId="0" applyFont="1" applyBorder="1" applyAlignment="1" applyProtection="1">
      <alignment horizontal="center"/>
      <protection locked="0"/>
    </xf>
    <xf numFmtId="0" fontId="25" fillId="0" borderId="6" xfId="0" applyFont="1" applyBorder="1" applyAlignment="1" applyProtection="1">
      <alignment horizontal="center"/>
      <protection locked="0"/>
    </xf>
    <xf numFmtId="0" fontId="29" fillId="2" borderId="12" xfId="3" applyNumberFormat="1" applyFont="1" applyFill="1" applyBorder="1" applyAlignment="1" applyProtection="1">
      <alignment horizontal="center" vertical="center"/>
      <protection locked="0"/>
    </xf>
    <xf numFmtId="0" fontId="29" fillId="2" borderId="12" xfId="3" applyNumberFormat="1" applyFont="1" applyFill="1" applyBorder="1" applyAlignment="1" applyProtection="1">
      <alignment horizontal="left"/>
      <protection locked="0"/>
    </xf>
    <xf numFmtId="0" fontId="18" fillId="3" borderId="1" xfId="5" applyFont="1" applyFill="1" applyBorder="1" applyAlignment="1" applyProtection="1">
      <alignment horizontal="left" vertical="top" wrapText="1"/>
      <protection hidden="1"/>
    </xf>
    <xf numFmtId="0" fontId="18" fillId="3" borderId="2" xfId="5" applyFont="1" applyFill="1" applyBorder="1" applyAlignment="1" applyProtection="1">
      <alignment horizontal="left" vertical="top" wrapText="1"/>
      <protection hidden="1"/>
    </xf>
    <xf numFmtId="0" fontId="18" fillId="3" borderId="3" xfId="5" applyFont="1" applyFill="1" applyBorder="1" applyAlignment="1" applyProtection="1">
      <alignment horizontal="left" vertical="top" wrapText="1"/>
      <protection hidden="1"/>
    </xf>
    <xf numFmtId="0" fontId="35" fillId="3" borderId="7" xfId="0" applyFont="1" applyFill="1" applyBorder="1" applyAlignment="1" applyProtection="1">
      <alignment horizontal="center"/>
      <protection hidden="1"/>
    </xf>
    <xf numFmtId="0" fontId="25" fillId="0" borderId="8" xfId="0" applyFont="1" applyBorder="1" applyAlignment="1" applyProtection="1">
      <protection locked="0"/>
    </xf>
    <xf numFmtId="0" fontId="17" fillId="4" borderId="21" xfId="3" applyFont="1" applyFill="1" applyBorder="1" applyAlignment="1" applyProtection="1">
      <alignment horizontal="left" vertical="center"/>
      <protection hidden="1"/>
    </xf>
    <xf numFmtId="0" fontId="17" fillId="4" borderId="22" xfId="3" applyFont="1" applyFill="1" applyBorder="1" applyAlignment="1" applyProtection="1">
      <alignment horizontal="left" vertical="center"/>
      <protection hidden="1"/>
    </xf>
    <xf numFmtId="0" fontId="17" fillId="4" borderId="23" xfId="3" applyFont="1" applyFill="1" applyBorder="1" applyAlignment="1" applyProtection="1">
      <alignment horizontal="left" vertical="center"/>
      <protection hidden="1"/>
    </xf>
    <xf numFmtId="0" fontId="25" fillId="3" borderId="19" xfId="0" applyFont="1" applyFill="1" applyBorder="1" applyAlignment="1" applyProtection="1">
      <alignment horizontal="left" wrapText="1"/>
      <protection hidden="1"/>
    </xf>
    <xf numFmtId="0" fontId="25" fillId="3" borderId="0" xfId="0" applyFont="1" applyFill="1" applyBorder="1" applyAlignment="1" applyProtection="1">
      <alignment horizontal="left" wrapText="1"/>
      <protection hidden="1"/>
    </xf>
    <xf numFmtId="0" fontId="25" fillId="3" borderId="6" xfId="0" applyFont="1" applyFill="1" applyBorder="1" applyAlignment="1" applyProtection="1">
      <alignment horizontal="left" wrapText="1"/>
      <protection hidden="1"/>
    </xf>
    <xf numFmtId="0" fontId="36" fillId="3" borderId="19" xfId="6" applyFont="1" applyFill="1" applyBorder="1" applyAlignment="1" applyProtection="1">
      <alignment horizontal="center" vertical="center" wrapText="1"/>
      <protection hidden="1"/>
    </xf>
    <xf numFmtId="0" fontId="36" fillId="3" borderId="0" xfId="6" applyFont="1" applyFill="1" applyBorder="1" applyAlignment="1" applyProtection="1">
      <alignment horizontal="center" vertical="center" wrapText="1"/>
      <protection hidden="1"/>
    </xf>
    <xf numFmtId="0" fontId="36" fillId="3" borderId="6" xfId="6" applyFont="1" applyFill="1" applyBorder="1" applyAlignment="1" applyProtection="1">
      <alignment horizontal="center" vertical="center" wrapText="1"/>
      <protection hidden="1"/>
    </xf>
    <xf numFmtId="0" fontId="36" fillId="3" borderId="20" xfId="6" applyFont="1" applyFill="1" applyBorder="1" applyAlignment="1" applyProtection="1">
      <alignment horizontal="center" vertical="center" wrapText="1"/>
      <protection hidden="1"/>
    </xf>
    <xf numFmtId="0" fontId="36" fillId="3" borderId="8" xfId="6" applyFont="1" applyFill="1" applyBorder="1" applyAlignment="1" applyProtection="1">
      <alignment horizontal="center" vertical="center" wrapText="1"/>
      <protection hidden="1"/>
    </xf>
    <xf numFmtId="0" fontId="36" fillId="3" borderId="18" xfId="6" applyFont="1" applyFill="1" applyBorder="1" applyAlignment="1" applyProtection="1">
      <alignment horizontal="center" vertical="center" wrapText="1"/>
      <protection hidden="1"/>
    </xf>
    <xf numFmtId="0" fontId="23" fillId="3" borderId="0" xfId="3" applyFont="1" applyFill="1" applyAlignment="1" applyProtection="1">
      <alignment horizontal="center"/>
      <protection hidden="1"/>
    </xf>
    <xf numFmtId="165" fontId="28" fillId="2" borderId="12" xfId="4" applyNumberFormat="1" applyFont="1" applyFill="1" applyBorder="1" applyAlignment="1" applyProtection="1">
      <alignment horizontal="center" vertical="center" wrapText="1"/>
      <protection locked="0"/>
    </xf>
    <xf numFmtId="165" fontId="29" fillId="2" borderId="12" xfId="4" applyNumberFormat="1" applyFont="1" applyFill="1" applyBorder="1" applyAlignment="1" applyProtection="1">
      <alignment horizontal="center" vertical="center" wrapText="1"/>
      <protection locked="0"/>
    </xf>
    <xf numFmtId="0" fontId="29" fillId="2" borderId="12" xfId="3" applyFont="1" applyFill="1" applyBorder="1" applyAlignment="1" applyProtection="1">
      <alignment horizontal="left"/>
      <protection locked="0"/>
    </xf>
    <xf numFmtId="0" fontId="29" fillId="2" borderId="1" xfId="3" applyFont="1" applyFill="1" applyBorder="1" applyAlignment="1" applyProtection="1">
      <alignment horizontal="left"/>
      <protection locked="0"/>
    </xf>
    <xf numFmtId="0" fontId="29" fillId="2" borderId="1" xfId="3" applyNumberFormat="1" applyFont="1" applyFill="1" applyBorder="1" applyAlignment="1" applyProtection="1">
      <alignment horizontal="left"/>
      <protection locked="0"/>
    </xf>
    <xf numFmtId="0" fontId="7" fillId="2" borderId="3" xfId="6" applyFill="1" applyBorder="1" applyAlignment="1" applyProtection="1">
      <alignment horizontal="left"/>
      <protection locked="0"/>
    </xf>
    <xf numFmtId="0" fontId="16" fillId="2" borderId="12" xfId="0" applyFont="1" applyFill="1" applyBorder="1" applyAlignment="1" applyProtection="1">
      <alignment horizontal="left"/>
      <protection locked="0"/>
    </xf>
    <xf numFmtId="0" fontId="26" fillId="3" borderId="0" xfId="3" applyFont="1" applyFill="1" applyBorder="1" applyAlignment="1" applyProtection="1">
      <alignment horizontal="left" vertical="center" wrapText="1"/>
      <protection hidden="1"/>
    </xf>
    <xf numFmtId="0" fontId="26" fillId="3" borderId="6" xfId="3" applyFont="1" applyFill="1" applyBorder="1" applyAlignment="1" applyProtection="1">
      <alignment horizontal="left" vertical="center" wrapText="1"/>
      <protection hidden="1"/>
    </xf>
    <xf numFmtId="0" fontId="26" fillId="3" borderId="0" xfId="3" applyFont="1" applyFill="1" applyBorder="1" applyAlignment="1" applyProtection="1">
      <alignment horizontal="left" vertical="center"/>
      <protection hidden="1"/>
    </xf>
    <xf numFmtId="0" fontId="26" fillId="3" borderId="6" xfId="3" applyFont="1" applyFill="1" applyBorder="1" applyAlignment="1" applyProtection="1">
      <alignment horizontal="left" vertical="center"/>
      <protection hidden="1"/>
    </xf>
    <xf numFmtId="0" fontId="26" fillId="3" borderId="0" xfId="3" applyFont="1" applyFill="1" applyBorder="1" applyAlignment="1" applyProtection="1">
      <alignment horizontal="left" vertical="top" wrapText="1"/>
      <protection hidden="1"/>
    </xf>
    <xf numFmtId="0" fontId="26" fillId="3" borderId="6" xfId="3" applyFont="1" applyFill="1" applyBorder="1" applyAlignment="1" applyProtection="1">
      <alignment horizontal="left" vertical="top" wrapText="1"/>
      <protection hidden="1"/>
    </xf>
    <xf numFmtId="0" fontId="16" fillId="3" borderId="1" xfId="0" applyFont="1" applyFill="1" applyBorder="1" applyAlignment="1" applyProtection="1">
      <alignment horizontal="left" vertical="top" wrapText="1"/>
      <protection hidden="1"/>
    </xf>
    <xf numFmtId="0" fontId="16" fillId="3" borderId="2" xfId="0" applyFont="1" applyFill="1" applyBorder="1" applyAlignment="1" applyProtection="1">
      <alignment horizontal="left" vertical="top" wrapText="1"/>
      <protection hidden="1"/>
    </xf>
    <xf numFmtId="0" fontId="16" fillId="3" borderId="3" xfId="0" applyFont="1" applyFill="1" applyBorder="1" applyAlignment="1" applyProtection="1">
      <alignment horizontal="left" vertical="top" wrapText="1"/>
      <protection hidden="1"/>
    </xf>
    <xf numFmtId="166" fontId="30" fillId="2" borderId="2" xfId="0" applyNumberFormat="1" applyFont="1" applyFill="1" applyBorder="1" applyAlignment="1" applyProtection="1">
      <alignment horizontal="center"/>
      <protection locked="0"/>
    </xf>
    <xf numFmtId="166" fontId="30" fillId="2" borderId="3" xfId="0" applyNumberFormat="1" applyFont="1" applyFill="1" applyBorder="1" applyAlignment="1" applyProtection="1">
      <alignment horizontal="center"/>
      <protection locked="0"/>
    </xf>
    <xf numFmtId="0" fontId="26" fillId="3" borderId="0" xfId="3" applyFont="1" applyFill="1" applyBorder="1" applyAlignment="1" applyProtection="1">
      <alignment horizontal="left"/>
      <protection hidden="1"/>
    </xf>
    <xf numFmtId="0" fontId="26" fillId="3" borderId="6" xfId="3" applyFont="1" applyFill="1" applyBorder="1" applyAlignment="1" applyProtection="1">
      <alignment horizontal="left"/>
      <protection hidden="1"/>
    </xf>
    <xf numFmtId="0" fontId="30" fillId="2" borderId="1" xfId="3" applyNumberFormat="1" applyFont="1" applyFill="1" applyBorder="1" applyAlignment="1" applyProtection="1">
      <alignment horizontal="center" vertical="center"/>
      <protection locked="0"/>
    </xf>
    <xf numFmtId="0" fontId="30" fillId="2" borderId="3" xfId="3" applyNumberFormat="1" applyFont="1" applyFill="1" applyBorder="1" applyAlignment="1" applyProtection="1">
      <alignment horizontal="center" vertical="center"/>
      <protection locked="0"/>
    </xf>
    <xf numFmtId="0" fontId="26" fillId="3" borderId="0" xfId="0" quotePrefix="1" applyFont="1" applyFill="1" applyBorder="1" applyAlignment="1" applyProtection="1">
      <alignment horizontal="center" vertical="center" wrapText="1"/>
      <protection hidden="1"/>
    </xf>
    <xf numFmtId="0" fontId="29" fillId="2" borderId="12" xfId="4" applyNumberFormat="1" applyFont="1" applyFill="1" applyBorder="1" applyAlignment="1" applyProtection="1">
      <alignment horizontal="center" vertical="center" wrapText="1"/>
      <protection locked="0"/>
    </xf>
    <xf numFmtId="164" fontId="31" fillId="3" borderId="1" xfId="1" applyNumberFormat="1" applyFont="1" applyFill="1" applyBorder="1" applyAlignment="1" applyProtection="1">
      <alignment horizontal="right"/>
      <protection hidden="1"/>
    </xf>
    <xf numFmtId="0" fontId="31" fillId="3" borderId="8" xfId="0" applyFont="1" applyFill="1" applyBorder="1" applyAlignment="1" applyProtection="1">
      <alignment horizontal="center" vertical="top"/>
      <protection hidden="1"/>
    </xf>
    <xf numFmtId="44" fontId="16" fillId="2" borderId="1" xfId="1" applyFont="1" applyFill="1" applyBorder="1" applyAlignment="1" applyProtection="1">
      <alignment horizontal="right"/>
      <protection locked="0"/>
    </xf>
    <xf numFmtId="44" fontId="16" fillId="2" borderId="3" xfId="1" applyFont="1" applyFill="1" applyBorder="1" applyAlignment="1" applyProtection="1">
      <alignment horizontal="right"/>
      <protection locked="0"/>
    </xf>
    <xf numFmtId="0" fontId="3" fillId="0" borderId="1" xfId="0" applyFont="1" applyFill="1" applyBorder="1" applyAlignment="1" applyProtection="1">
      <alignment vertical="center" wrapText="1"/>
      <protection locked="0"/>
    </xf>
    <xf numFmtId="0" fontId="29" fillId="0" borderId="3" xfId="0" applyFont="1" applyFill="1" applyBorder="1" applyAlignment="1" applyProtection="1">
      <alignment vertical="center" wrapText="1"/>
      <protection locked="0"/>
    </xf>
    <xf numFmtId="0" fontId="3" fillId="0" borderId="1" xfId="0" applyFont="1" applyFill="1" applyBorder="1" applyAlignment="1" applyProtection="1">
      <alignment horizontal="center"/>
      <protection locked="0"/>
    </xf>
    <xf numFmtId="0" fontId="3" fillId="0" borderId="2" xfId="0" applyFont="1" applyFill="1" applyBorder="1" applyAlignment="1" applyProtection="1">
      <alignment horizontal="center"/>
      <protection locked="0"/>
    </xf>
    <xf numFmtId="0" fontId="3" fillId="0" borderId="3" xfId="0" applyFont="1" applyFill="1" applyBorder="1" applyAlignment="1" applyProtection="1">
      <alignment horizontal="center"/>
      <protection locked="0"/>
    </xf>
    <xf numFmtId="0" fontId="29" fillId="3" borderId="0" xfId="0" applyFont="1" applyFill="1" applyBorder="1" applyAlignment="1" applyProtection="1">
      <alignment horizontal="left" vertical="center" wrapText="1"/>
      <protection hidden="1"/>
    </xf>
    <xf numFmtId="9" fontId="29" fillId="3" borderId="0" xfId="2" applyFont="1" applyFill="1" applyBorder="1" applyAlignment="1" applyProtection="1">
      <alignment horizontal="center" vertical="center" wrapText="1"/>
      <protection hidden="1"/>
    </xf>
    <xf numFmtId="0" fontId="6" fillId="3" borderId="13" xfId="0" applyFont="1" applyFill="1" applyBorder="1" applyAlignment="1" applyProtection="1">
      <alignment horizontal="center" vertical="center" wrapText="1"/>
      <protection hidden="1"/>
    </xf>
    <xf numFmtId="0" fontId="19" fillId="3" borderId="14" xfId="0" applyFont="1" applyFill="1" applyBorder="1" applyAlignment="1" applyProtection="1">
      <alignment vertical="center" wrapText="1"/>
      <protection hidden="1"/>
    </xf>
    <xf numFmtId="0" fontId="3" fillId="0" borderId="15" xfId="0" applyFont="1" applyFill="1" applyBorder="1" applyAlignment="1" applyProtection="1">
      <alignment vertical="center" wrapText="1"/>
      <protection locked="0"/>
    </xf>
    <xf numFmtId="0" fontId="29" fillId="0" borderId="16" xfId="0" applyFont="1" applyFill="1" applyBorder="1" applyAlignment="1" applyProtection="1">
      <alignment vertical="center" wrapText="1"/>
      <protection locked="0"/>
    </xf>
    <xf numFmtId="0" fontId="6" fillId="3" borderId="17" xfId="0" applyFont="1" applyFill="1" applyBorder="1" applyAlignment="1" applyProtection="1">
      <alignment horizontal="center"/>
      <protection hidden="1"/>
    </xf>
    <xf numFmtId="0" fontId="3" fillId="0" borderId="20" xfId="0" applyFont="1" applyFill="1" applyBorder="1" applyAlignment="1" applyProtection="1">
      <alignment horizontal="center"/>
      <protection locked="0"/>
    </xf>
    <xf numFmtId="0" fontId="3" fillId="0" borderId="8" xfId="0" applyFont="1" applyFill="1" applyBorder="1" applyAlignment="1" applyProtection="1">
      <alignment horizontal="center"/>
      <protection locked="0"/>
    </xf>
    <xf numFmtId="0" fontId="3" fillId="0" borderId="18" xfId="0" applyFont="1" applyFill="1" applyBorder="1" applyAlignment="1" applyProtection="1">
      <alignment horizontal="center"/>
      <protection locked="0"/>
    </xf>
    <xf numFmtId="0" fontId="39" fillId="3" borderId="0" xfId="0" applyFont="1" applyFill="1" applyAlignment="1" applyProtection="1">
      <alignment horizontal="center"/>
      <protection hidden="1"/>
    </xf>
    <xf numFmtId="0" fontId="41" fillId="4" borderId="9" xfId="0" applyFont="1" applyFill="1" applyBorder="1" applyAlignment="1" applyProtection="1">
      <alignment horizontal="center"/>
      <protection hidden="1"/>
    </xf>
    <xf numFmtId="0" fontId="42" fillId="4" borderId="10" xfId="0" applyFont="1" applyFill="1" applyBorder="1" applyAlignment="1" applyProtection="1">
      <alignment horizontal="center"/>
      <protection hidden="1"/>
    </xf>
    <xf numFmtId="0" fontId="42" fillId="4" borderId="11" xfId="0" applyFont="1" applyFill="1" applyBorder="1" applyAlignment="1" applyProtection="1">
      <alignment horizontal="center"/>
      <protection hidden="1"/>
    </xf>
    <xf numFmtId="0" fontId="19" fillId="3" borderId="12" xfId="0" applyFont="1" applyFill="1" applyBorder="1" applyAlignment="1" applyProtection="1">
      <alignment horizontal="center" vertical="center"/>
      <protection hidden="1"/>
    </xf>
    <xf numFmtId="0" fontId="19" fillId="3" borderId="12" xfId="0" applyFont="1" applyFill="1" applyBorder="1" applyAlignment="1" applyProtection="1">
      <alignment horizontal="center"/>
      <protection hidden="1"/>
    </xf>
    <xf numFmtId="0" fontId="44" fillId="3" borderId="1" xfId="4" applyFont="1" applyFill="1" applyBorder="1" applyAlignment="1" applyProtection="1">
      <alignment horizontal="center" vertical="center" wrapText="1"/>
      <protection hidden="1"/>
    </xf>
    <xf numFmtId="0" fontId="44" fillId="3" borderId="3" xfId="4" applyFont="1" applyFill="1" applyBorder="1" applyAlignment="1" applyProtection="1">
      <alignment horizontal="center" vertical="center" wrapText="1"/>
      <protection hidden="1"/>
    </xf>
    <xf numFmtId="0" fontId="44" fillId="3" borderId="2" xfId="4" applyFont="1" applyFill="1" applyBorder="1" applyAlignment="1" applyProtection="1">
      <alignment horizontal="center" vertical="center" wrapText="1"/>
      <protection hidden="1"/>
    </xf>
  </cellXfs>
  <cellStyles count="7">
    <cellStyle name="Currency" xfId="1" builtinId="4"/>
    <cellStyle name="Hyperlink" xfId="6" builtinId="8"/>
    <cellStyle name="Normal" xfId="0" builtinId="0"/>
    <cellStyle name="Normal 2" xfId="4"/>
    <cellStyle name="Normal 2 2" xfId="5"/>
    <cellStyle name="Normal 3" xfId="3"/>
    <cellStyle name="Percent" xfId="2" builtinId="5"/>
  </cellStyles>
  <dxfs count="3">
    <dxf>
      <fill>
        <patternFill>
          <bgColor theme="5" tint="0.79998168889431442"/>
        </patternFill>
      </fill>
      <border>
        <left/>
        <right/>
        <top/>
        <bottom/>
        <vertical/>
        <horizontal/>
      </border>
    </dxf>
    <dxf>
      <font>
        <color rgb="FF9C0006"/>
      </font>
      <fill>
        <patternFill>
          <bgColor rgb="FFFFC7CE"/>
        </patternFill>
      </fill>
      <border>
        <left style="thin">
          <color auto="1"/>
        </left>
        <right style="thin">
          <color auto="1"/>
        </right>
        <top style="thin">
          <color auto="1"/>
        </top>
        <bottom style="thin">
          <color auto="1"/>
        </bottom>
      </border>
    </dxf>
    <dxf>
      <font>
        <color rgb="FF9C0006"/>
      </font>
      <fill>
        <patternFill>
          <bgColor rgb="FFFFC7CE"/>
        </patternFill>
      </fill>
    </dxf>
  </dxfs>
  <tableStyles count="0" defaultTableStyle="TableStyleMedium2" defaultPivotStyle="PivotStyleLight16"/>
  <colors>
    <mruColors>
      <color rgb="FFD6D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Interest Holders Schedule'!A1"/><Relationship Id="rId2" Type="http://schemas.openxmlformats.org/officeDocument/2006/relationships/hyperlink" Target="#'Quarterly Payment Calculation'!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Instructions!A1"/><Relationship Id="rId2" Type="http://schemas.openxmlformats.org/officeDocument/2006/relationships/image" Target="../media/image1.png"/><Relationship Id="rId1" Type="http://schemas.openxmlformats.org/officeDocument/2006/relationships/image" Target="../media/image2.png"/><Relationship Id="rId4" Type="http://schemas.openxmlformats.org/officeDocument/2006/relationships/hyperlink" Target="#'Interest Holders Schedule'!A1"/></Relationships>
</file>

<file path=xl/drawings/_rels/drawing3.xml.rels><?xml version="1.0" encoding="UTF-8" standalone="yes"?>
<Relationships xmlns="http://schemas.openxmlformats.org/package/2006/relationships"><Relationship Id="rId3" Type="http://schemas.openxmlformats.org/officeDocument/2006/relationships/hyperlink" Target="#'Quarterly Payment Calculation'!A1"/><Relationship Id="rId2" Type="http://schemas.openxmlformats.org/officeDocument/2006/relationships/hyperlink" Target="#Instructions!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1</xdr:col>
      <xdr:colOff>0</xdr:colOff>
      <xdr:row>2</xdr:row>
      <xdr:rowOff>37052</xdr:rowOff>
    </xdr:to>
    <xdr:pic>
      <xdr:nvPicPr>
        <xdr:cNvPr id="3" name="Picture 2">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 y="19050"/>
          <a:ext cx="0" cy="399002"/>
        </a:xfrm>
        <a:prstGeom prst="rect">
          <a:avLst/>
        </a:prstGeom>
      </xdr:spPr>
    </xdr:pic>
    <xdr:clientData/>
  </xdr:twoCellAnchor>
  <xdr:twoCellAnchor>
    <xdr:from>
      <xdr:col>3</xdr:col>
      <xdr:colOff>361950</xdr:colOff>
      <xdr:row>5</xdr:row>
      <xdr:rowOff>95250</xdr:rowOff>
    </xdr:from>
    <xdr:to>
      <xdr:col>6</xdr:col>
      <xdr:colOff>213225</xdr:colOff>
      <xdr:row>7</xdr:row>
      <xdr:rowOff>145125</xdr:rowOff>
    </xdr:to>
    <xdr:sp macro="" textlink="">
      <xdr:nvSpPr>
        <xdr:cNvPr id="5" name="Rectangle 4">
          <a:hlinkClick xmlns:r="http://schemas.openxmlformats.org/officeDocument/2006/relationships" r:id="rId2"/>
        </xdr:cNvPr>
        <xdr:cNvSpPr/>
      </xdr:nvSpPr>
      <xdr:spPr>
        <a:xfrm>
          <a:off x="2047875" y="1019175"/>
          <a:ext cx="2051550" cy="307050"/>
        </a:xfrm>
        <a:prstGeom prst="rect">
          <a:avLst/>
        </a:prstGeom>
        <a:solidFill>
          <a:schemeClr val="bg1">
            <a:lumMod val="85000"/>
          </a:schemeClr>
        </a:solidFill>
        <a:ln>
          <a:noFill/>
        </a:ln>
        <a:scene3d>
          <a:camera prst="orthographicFront"/>
          <a:lightRig rig="threePt" dir="t"/>
        </a:scene3d>
        <a:sp3d>
          <a:bevelT w="254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000">
              <a:solidFill>
                <a:schemeClr val="tx2"/>
              </a:solidFill>
              <a:latin typeface="Lato" panose="020F0502020204030203" pitchFamily="34" charset="0"/>
              <a:ea typeface="Lato" panose="020F0502020204030203" pitchFamily="34" charset="0"/>
              <a:cs typeface="Lato" panose="020F0502020204030203" pitchFamily="34" charset="0"/>
            </a:rPr>
            <a:t>Quarterly</a:t>
          </a:r>
          <a:r>
            <a:rPr lang="en-AU" sz="1000" baseline="0">
              <a:solidFill>
                <a:schemeClr val="tx2"/>
              </a:solidFill>
              <a:latin typeface="Lato" panose="020F0502020204030203" pitchFamily="34" charset="0"/>
              <a:ea typeface="Lato" panose="020F0502020204030203" pitchFamily="34" charset="0"/>
              <a:cs typeface="Lato" panose="020F0502020204030203" pitchFamily="34" charset="0"/>
            </a:rPr>
            <a:t> Payment Calculation</a:t>
          </a:r>
        </a:p>
      </xdr:txBody>
    </xdr:sp>
    <xdr:clientData/>
  </xdr:twoCellAnchor>
  <xdr:twoCellAnchor>
    <xdr:from>
      <xdr:col>6</xdr:col>
      <xdr:colOff>419100</xdr:colOff>
      <xdr:row>5</xdr:row>
      <xdr:rowOff>114300</xdr:rowOff>
    </xdr:from>
    <xdr:to>
      <xdr:col>9</xdr:col>
      <xdr:colOff>419100</xdr:colOff>
      <xdr:row>7</xdr:row>
      <xdr:rowOff>145125</xdr:rowOff>
    </xdr:to>
    <xdr:sp macro="" textlink="">
      <xdr:nvSpPr>
        <xdr:cNvPr id="6" name="Rectangle 5">
          <a:hlinkClick xmlns:r="http://schemas.openxmlformats.org/officeDocument/2006/relationships" r:id="rId3"/>
        </xdr:cNvPr>
        <xdr:cNvSpPr/>
      </xdr:nvSpPr>
      <xdr:spPr>
        <a:xfrm>
          <a:off x="4305300" y="1038225"/>
          <a:ext cx="2200275" cy="288000"/>
        </a:xfrm>
        <a:prstGeom prst="rect">
          <a:avLst/>
        </a:prstGeom>
        <a:solidFill>
          <a:schemeClr val="bg1">
            <a:lumMod val="85000"/>
          </a:schemeClr>
        </a:solidFill>
        <a:ln>
          <a:noFill/>
        </a:ln>
        <a:scene3d>
          <a:camera prst="orthographicFront"/>
          <a:lightRig rig="threePt" dir="t"/>
        </a:scene3d>
        <a:sp3d>
          <a:bevelT w="254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000">
              <a:solidFill>
                <a:schemeClr val="tx2"/>
              </a:solidFill>
              <a:latin typeface="Lato" panose="020F0502020204030203" pitchFamily="34" charset="0"/>
              <a:ea typeface="Lato" panose="020F0502020204030203" pitchFamily="34" charset="0"/>
              <a:cs typeface="Lato" panose="020F0502020204030203" pitchFamily="34" charset="0"/>
            </a:rPr>
            <a:t>Additional Interest Holders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0</xdr:colOff>
      <xdr:row>4</xdr:row>
      <xdr:rowOff>131834</xdr:rowOff>
    </xdr:to>
    <xdr:pic>
      <xdr:nvPicPr>
        <xdr:cNvPr id="2" name="Picture 206" descr="ntg_vert_colou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6726" y="123825"/>
          <a:ext cx="0" cy="5699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0</xdr:row>
      <xdr:rowOff>47552</xdr:rowOff>
    </xdr:from>
    <xdr:to>
      <xdr:col>2</xdr:col>
      <xdr:colOff>504129</xdr:colOff>
      <xdr:row>2</xdr:row>
      <xdr:rowOff>171450</xdr:rowOff>
    </xdr:to>
    <xdr:pic>
      <xdr:nvPicPr>
        <xdr:cNvPr id="8" name="Picture 7">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5275" y="47552"/>
          <a:ext cx="1113729" cy="400123"/>
        </a:xfrm>
        <a:prstGeom prst="rect">
          <a:avLst/>
        </a:prstGeom>
      </xdr:spPr>
    </xdr:pic>
    <xdr:clientData/>
  </xdr:twoCellAnchor>
  <xdr:twoCellAnchor>
    <xdr:from>
      <xdr:col>7</xdr:col>
      <xdr:colOff>0</xdr:colOff>
      <xdr:row>1</xdr:row>
      <xdr:rowOff>28575</xdr:rowOff>
    </xdr:from>
    <xdr:to>
      <xdr:col>10</xdr:col>
      <xdr:colOff>203700</xdr:colOff>
      <xdr:row>2</xdr:row>
      <xdr:rowOff>145125</xdr:rowOff>
    </xdr:to>
    <xdr:sp macro="" textlink="">
      <xdr:nvSpPr>
        <xdr:cNvPr id="10" name="Rectangle 9">
          <a:hlinkClick xmlns:r="http://schemas.openxmlformats.org/officeDocument/2006/relationships" r:id="rId3"/>
        </xdr:cNvPr>
        <xdr:cNvSpPr/>
      </xdr:nvSpPr>
      <xdr:spPr>
        <a:xfrm>
          <a:off x="7572375" y="114300"/>
          <a:ext cx="1432425" cy="307050"/>
        </a:xfrm>
        <a:prstGeom prst="rect">
          <a:avLst/>
        </a:prstGeom>
        <a:solidFill>
          <a:schemeClr val="bg1">
            <a:lumMod val="85000"/>
          </a:schemeClr>
        </a:solidFill>
        <a:ln>
          <a:noFill/>
        </a:ln>
        <a:scene3d>
          <a:camera prst="orthographicFront"/>
          <a:lightRig rig="threePt" dir="t"/>
        </a:scene3d>
        <a:sp3d>
          <a:bevelT w="254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000">
              <a:solidFill>
                <a:schemeClr val="tx2"/>
              </a:solidFill>
              <a:latin typeface="Lato" panose="020F0502020204030203" pitchFamily="34" charset="0"/>
              <a:ea typeface="Lato" panose="020F0502020204030203" pitchFamily="34" charset="0"/>
              <a:cs typeface="Lato" panose="020F0502020204030203" pitchFamily="34" charset="0"/>
            </a:rPr>
            <a:t>Instructions</a:t>
          </a:r>
          <a:endParaRPr lang="en-AU" sz="1100">
            <a:solidFill>
              <a:schemeClr val="tx2"/>
            </a:solidFill>
            <a:latin typeface="Lato" panose="020F0502020204030203" pitchFamily="34" charset="0"/>
            <a:ea typeface="Lato" panose="020F0502020204030203" pitchFamily="34" charset="0"/>
            <a:cs typeface="Lato" panose="020F0502020204030203" pitchFamily="34" charset="0"/>
          </a:endParaRPr>
        </a:p>
      </xdr:txBody>
    </xdr:sp>
    <xdr:clientData/>
  </xdr:twoCellAnchor>
  <xdr:twoCellAnchor>
    <xdr:from>
      <xdr:col>1</xdr:col>
      <xdr:colOff>28574</xdr:colOff>
      <xdr:row>14</xdr:row>
      <xdr:rowOff>47625</xdr:rowOff>
    </xdr:from>
    <xdr:to>
      <xdr:col>4</xdr:col>
      <xdr:colOff>161925</xdr:colOff>
      <xdr:row>16</xdr:row>
      <xdr:rowOff>78450</xdr:rowOff>
    </xdr:to>
    <xdr:sp macro="" textlink="">
      <xdr:nvSpPr>
        <xdr:cNvPr id="11" name="Rectangle 10">
          <a:hlinkClick xmlns:r="http://schemas.openxmlformats.org/officeDocument/2006/relationships" r:id="rId4"/>
        </xdr:cNvPr>
        <xdr:cNvSpPr/>
      </xdr:nvSpPr>
      <xdr:spPr>
        <a:xfrm>
          <a:off x="247649" y="4219575"/>
          <a:ext cx="2286001" cy="288000"/>
        </a:xfrm>
        <a:prstGeom prst="rect">
          <a:avLst/>
        </a:prstGeom>
        <a:solidFill>
          <a:schemeClr val="bg1">
            <a:lumMod val="85000"/>
          </a:schemeClr>
        </a:solidFill>
        <a:ln>
          <a:noFill/>
        </a:ln>
        <a:scene3d>
          <a:camera prst="orthographicFront"/>
          <a:lightRig rig="threePt" dir="t"/>
        </a:scene3d>
        <a:sp3d>
          <a:bevelT w="254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000" baseline="0">
              <a:solidFill>
                <a:schemeClr val="tx2"/>
              </a:solidFill>
              <a:latin typeface="Lato" panose="020F0502020204030203" pitchFamily="34" charset="0"/>
              <a:ea typeface="Lato" panose="020F0502020204030203" pitchFamily="34" charset="0"/>
              <a:cs typeface="Lato" panose="020F0502020204030203" pitchFamily="34" charset="0"/>
            </a:rPr>
            <a:t>Additional Interest Holders Schedule</a:t>
          </a:r>
          <a:endParaRPr lang="en-AU" sz="1000">
            <a:solidFill>
              <a:schemeClr val="tx2"/>
            </a:solidFill>
            <a:latin typeface="Lato" panose="020F0502020204030203" pitchFamily="34" charset="0"/>
            <a:ea typeface="Lato" panose="020F0502020204030203" pitchFamily="34" charset="0"/>
            <a:cs typeface="Lato" panose="020F0502020204030203"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98119</xdr:colOff>
      <xdr:row>0</xdr:row>
      <xdr:rowOff>76200</xdr:rowOff>
    </xdr:from>
    <xdr:to>
      <xdr:col>1</xdr:col>
      <xdr:colOff>98119</xdr:colOff>
      <xdr:row>2</xdr:row>
      <xdr:rowOff>113252</xdr:rowOff>
    </xdr:to>
    <xdr:pic>
      <xdr:nvPicPr>
        <xdr:cNvPr id="2" name="Picture 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3369" y="76200"/>
          <a:ext cx="0" cy="399002"/>
        </a:xfrm>
        <a:prstGeom prst="rect">
          <a:avLst/>
        </a:prstGeom>
      </xdr:spPr>
    </xdr:pic>
    <xdr:clientData/>
  </xdr:twoCellAnchor>
  <xdr:twoCellAnchor editAs="oneCell">
    <xdr:from>
      <xdr:col>1</xdr:col>
      <xdr:colOff>98119</xdr:colOff>
      <xdr:row>0</xdr:row>
      <xdr:rowOff>76200</xdr:rowOff>
    </xdr:from>
    <xdr:to>
      <xdr:col>1</xdr:col>
      <xdr:colOff>98119</xdr:colOff>
      <xdr:row>2</xdr:row>
      <xdr:rowOff>18002</xdr:rowOff>
    </xdr:to>
    <xdr:pic>
      <xdr:nvPicPr>
        <xdr:cNvPr id="5" name="Picture 4">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2419" y="76200"/>
          <a:ext cx="0" cy="303752"/>
        </a:xfrm>
        <a:prstGeom prst="rect">
          <a:avLst/>
        </a:prstGeom>
      </xdr:spPr>
    </xdr:pic>
    <xdr:clientData/>
  </xdr:twoCellAnchor>
  <xdr:twoCellAnchor>
    <xdr:from>
      <xdr:col>9</xdr:col>
      <xdr:colOff>533400</xdr:colOff>
      <xdr:row>0</xdr:row>
      <xdr:rowOff>92999</xdr:rowOff>
    </xdr:from>
    <xdr:to>
      <xdr:col>12</xdr:col>
      <xdr:colOff>600075</xdr:colOff>
      <xdr:row>2</xdr:row>
      <xdr:rowOff>9524</xdr:rowOff>
    </xdr:to>
    <xdr:sp macro="" textlink="">
      <xdr:nvSpPr>
        <xdr:cNvPr id="6" name="Rectangle 5">
          <a:hlinkClick xmlns:r="http://schemas.openxmlformats.org/officeDocument/2006/relationships" r:id="rId2"/>
        </xdr:cNvPr>
        <xdr:cNvSpPr/>
      </xdr:nvSpPr>
      <xdr:spPr>
        <a:xfrm>
          <a:off x="5819775" y="92999"/>
          <a:ext cx="1895475" cy="278475"/>
        </a:xfrm>
        <a:prstGeom prst="rect">
          <a:avLst/>
        </a:prstGeom>
        <a:solidFill>
          <a:schemeClr val="bg1">
            <a:lumMod val="85000"/>
          </a:schemeClr>
        </a:solidFill>
        <a:ln>
          <a:noFill/>
        </a:ln>
        <a:scene3d>
          <a:camera prst="orthographicFront"/>
          <a:lightRig rig="threePt" dir="t"/>
        </a:scene3d>
        <a:sp3d>
          <a:bevelT w="254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000">
              <a:solidFill>
                <a:schemeClr val="tx2"/>
              </a:solidFill>
              <a:latin typeface="Lato" panose="020F0502020204030203" pitchFamily="34" charset="0"/>
              <a:ea typeface="Lato" panose="020F0502020204030203" pitchFamily="34" charset="0"/>
              <a:cs typeface="Lato" panose="020F0502020204030203" pitchFamily="34" charset="0"/>
            </a:rPr>
            <a:t>Instructions</a:t>
          </a:r>
          <a:endParaRPr lang="en-AU" sz="1100">
            <a:solidFill>
              <a:schemeClr val="tx2"/>
            </a:solidFill>
            <a:latin typeface="Lato" panose="020F0502020204030203" pitchFamily="34" charset="0"/>
            <a:ea typeface="Lato" panose="020F0502020204030203" pitchFamily="34" charset="0"/>
            <a:cs typeface="Lato" panose="020F0502020204030203" pitchFamily="34" charset="0"/>
          </a:endParaRPr>
        </a:p>
      </xdr:txBody>
    </xdr:sp>
    <xdr:clientData/>
  </xdr:twoCellAnchor>
  <xdr:twoCellAnchor>
    <xdr:from>
      <xdr:col>9</xdr:col>
      <xdr:colOff>533400</xdr:colOff>
      <xdr:row>2</xdr:row>
      <xdr:rowOff>45375</xdr:rowOff>
    </xdr:from>
    <xdr:to>
      <xdr:col>13</xdr:col>
      <xdr:colOff>13200</xdr:colOff>
      <xdr:row>4</xdr:row>
      <xdr:rowOff>104775</xdr:rowOff>
    </xdr:to>
    <xdr:sp macro="" textlink="">
      <xdr:nvSpPr>
        <xdr:cNvPr id="7" name="Rectangle 6">
          <a:hlinkClick xmlns:r="http://schemas.openxmlformats.org/officeDocument/2006/relationships" r:id="rId3"/>
        </xdr:cNvPr>
        <xdr:cNvSpPr/>
      </xdr:nvSpPr>
      <xdr:spPr>
        <a:xfrm>
          <a:off x="5819775" y="407325"/>
          <a:ext cx="1918200" cy="345150"/>
        </a:xfrm>
        <a:prstGeom prst="rect">
          <a:avLst/>
        </a:prstGeom>
        <a:solidFill>
          <a:schemeClr val="bg1">
            <a:lumMod val="85000"/>
          </a:schemeClr>
        </a:solidFill>
        <a:ln>
          <a:noFill/>
        </a:ln>
        <a:scene3d>
          <a:camera prst="orthographicFront"/>
          <a:lightRig rig="threePt" dir="t"/>
        </a:scene3d>
        <a:sp3d>
          <a:bevelT w="254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000">
              <a:solidFill>
                <a:schemeClr val="tx2"/>
              </a:solidFill>
              <a:latin typeface="Lato" panose="020F0502020204030203" pitchFamily="34" charset="0"/>
              <a:ea typeface="Lato" panose="020F0502020204030203" pitchFamily="34" charset="0"/>
              <a:cs typeface="Lato" panose="020F0502020204030203" pitchFamily="34" charset="0"/>
            </a:rPr>
            <a:t>Quarterly Payment Calculation</a:t>
          </a:r>
        </a:p>
      </xdr:txBody>
    </xdr:sp>
    <xdr:clientData/>
  </xdr:twoCellAnchor>
</xdr:wsDr>
</file>

<file path=xl/theme/theme1.xml><?xml version="1.0" encoding="utf-8"?>
<a:theme xmlns:a="http://schemas.openxmlformats.org/drawingml/2006/main" name="Office Theme">
  <a:themeElements>
    <a:clrScheme name="NTG">
      <a:dk1>
        <a:sysClr val="windowText" lastClr="000000"/>
      </a:dk1>
      <a:lt1>
        <a:sysClr val="window" lastClr="FFFFFF"/>
      </a:lt1>
      <a:dk2>
        <a:srgbClr val="454347"/>
      </a:dk2>
      <a:lt2>
        <a:srgbClr val="FFFFFF"/>
      </a:lt2>
      <a:accent1>
        <a:srgbClr val="E35205"/>
      </a:accent1>
      <a:accent2>
        <a:srgbClr val="1F1F5F"/>
      </a:accent2>
      <a:accent3>
        <a:srgbClr val="C25062"/>
      </a:accent3>
      <a:accent4>
        <a:srgbClr val="127CC0"/>
      </a:accent4>
      <a:accent5>
        <a:srgbClr val="007E91"/>
      </a:accent5>
      <a:accent6>
        <a:srgbClr val="980044"/>
      </a:accent6>
      <a:hlink>
        <a:srgbClr val="0563C1"/>
      </a:hlink>
      <a:folHlink>
        <a:srgbClr val="954F72"/>
      </a:folHlink>
    </a:clrScheme>
    <a:fontScheme name="Lato">
      <a:majorFont>
        <a:latin typeface="Lato Semibold"/>
        <a:ea typeface=""/>
        <a:cs typeface=""/>
      </a:majorFont>
      <a:minorFont>
        <a:latin typeface="La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revenue.nt.gov.au/publications_taxtype.shtml" TargetMode="External"/><Relationship Id="rId2" Type="http://schemas.openxmlformats.org/officeDocument/2006/relationships/hyperlink" Target="https://treasury.nt.gov.au/dtf/revenue/publications" TargetMode="External"/><Relationship Id="rId1" Type="http://schemas.openxmlformats.org/officeDocument/2006/relationships/hyperlink" Target="https://treasury.nt.gov.au/dtf/revenue/publications" TargetMode="External"/><Relationship Id="rId6" Type="http://schemas.openxmlformats.org/officeDocument/2006/relationships/drawing" Target="../drawings/drawing1.xml"/><Relationship Id="rId5" Type="http://schemas.openxmlformats.org/officeDocument/2006/relationships/hyperlink" Target="https://treasury.nt.gov.au/dtf/revenue/" TargetMode="External"/><Relationship Id="rId4" Type="http://schemas.openxmlformats.org/officeDocument/2006/relationships/hyperlink" Target="mailto:royaltiesandassurance.dtf@nt.gov.au"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nt.gov.au/employ/money-and-taxes/taxes,-royalties-and-grants/territory-revenue-office/penalty-unit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tabSelected="1" workbookViewId="0">
      <selection sqref="A1:L1"/>
    </sheetView>
  </sheetViews>
  <sheetFormatPr defaultColWidth="0" defaultRowHeight="15" customHeight="1" zeroHeight="1" x14ac:dyDescent="0.2"/>
  <cols>
    <col min="1" max="1" width="2.5546875" customWidth="1"/>
    <col min="2" max="12" width="8.5546875" customWidth="1"/>
    <col min="13" max="13" width="1.88671875" customWidth="1"/>
    <col min="14" max="16384" width="7.109375" hidden="1"/>
  </cols>
  <sheetData>
    <row r="1" spans="1:13" x14ac:dyDescent="0.2">
      <c r="A1" s="103" t="s">
        <v>0</v>
      </c>
      <c r="B1" s="103"/>
      <c r="C1" s="103"/>
      <c r="D1" s="103"/>
      <c r="E1" s="103"/>
      <c r="F1" s="103"/>
      <c r="G1" s="103"/>
      <c r="H1" s="103"/>
      <c r="I1" s="103"/>
      <c r="J1" s="103"/>
      <c r="K1" s="103"/>
      <c r="L1" s="103"/>
      <c r="M1" s="100"/>
    </row>
    <row r="2" spans="1:13" x14ac:dyDescent="0.2">
      <c r="A2" s="104" t="s">
        <v>101</v>
      </c>
      <c r="B2" s="104"/>
      <c r="C2" s="104"/>
      <c r="D2" s="104"/>
      <c r="E2" s="104"/>
      <c r="F2" s="104"/>
      <c r="G2" s="104"/>
      <c r="H2" s="104"/>
      <c r="I2" s="104"/>
      <c r="J2" s="104"/>
      <c r="K2" s="104"/>
      <c r="L2" s="104"/>
      <c r="M2" s="100"/>
    </row>
    <row r="3" spans="1:13" ht="14.25" x14ac:dyDescent="0.2">
      <c r="A3" s="100"/>
      <c r="B3" s="100"/>
      <c r="C3" s="100"/>
      <c r="D3" s="100"/>
      <c r="E3" s="100"/>
      <c r="F3" s="100"/>
      <c r="G3" s="100"/>
      <c r="H3" s="2"/>
      <c r="I3" s="2"/>
      <c r="J3" s="2"/>
      <c r="K3" s="2"/>
      <c r="L3" s="2"/>
      <c r="M3" s="100"/>
    </row>
    <row r="4" spans="1:13" ht="14.25" x14ac:dyDescent="0.2">
      <c r="A4" s="100"/>
      <c r="B4" s="100"/>
      <c r="C4" s="100"/>
      <c r="D4" s="100"/>
      <c r="E4" s="100"/>
      <c r="F4" s="100"/>
      <c r="G4" s="100"/>
      <c r="H4" s="2"/>
      <c r="I4" s="2"/>
      <c r="J4" s="2"/>
      <c r="K4" s="2"/>
      <c r="L4" s="2"/>
      <c r="M4" s="100"/>
    </row>
    <row r="5" spans="1:13" ht="14.25" x14ac:dyDescent="0.2">
      <c r="A5" s="100"/>
      <c r="B5" s="105" t="s">
        <v>13</v>
      </c>
      <c r="C5" s="106"/>
      <c r="D5" s="106"/>
      <c r="E5" s="106"/>
      <c r="F5" s="106"/>
      <c r="G5" s="106"/>
      <c r="H5" s="106"/>
      <c r="I5" s="106"/>
      <c r="J5" s="106"/>
      <c r="K5" s="106"/>
      <c r="L5" s="107"/>
      <c r="M5" s="100"/>
    </row>
    <row r="6" spans="1:13" ht="12.75" customHeight="1" x14ac:dyDescent="0.2">
      <c r="A6" s="1"/>
      <c r="B6" s="108"/>
      <c r="C6" s="108"/>
      <c r="D6" s="108"/>
      <c r="E6" s="108"/>
      <c r="F6" s="94"/>
      <c r="G6" s="2"/>
      <c r="H6" s="2"/>
      <c r="I6" s="2"/>
      <c r="J6" s="1"/>
      <c r="K6" s="1"/>
      <c r="L6" s="1"/>
      <c r="M6" s="100"/>
    </row>
    <row r="7" spans="1:13" ht="7.5" customHeight="1" x14ac:dyDescent="0.2">
      <c r="A7" s="1"/>
      <c r="B7" s="94"/>
      <c r="C7" s="94"/>
      <c r="D7" s="94"/>
      <c r="E7" s="94"/>
      <c r="F7" s="94"/>
      <c r="G7" s="2"/>
      <c r="H7" s="2"/>
      <c r="I7" s="2"/>
      <c r="J7" s="1"/>
      <c r="K7" s="1"/>
      <c r="L7" s="1"/>
      <c r="M7" s="100"/>
    </row>
    <row r="8" spans="1:13" ht="24" customHeight="1" x14ac:dyDescent="0.2">
      <c r="A8" s="1"/>
      <c r="B8" s="94"/>
      <c r="C8" s="94"/>
      <c r="D8" s="94"/>
      <c r="E8" s="94"/>
      <c r="F8" s="94"/>
      <c r="G8" s="2"/>
      <c r="H8" s="2"/>
      <c r="I8" s="2"/>
      <c r="J8" s="1"/>
      <c r="K8" s="1"/>
      <c r="L8" s="1"/>
      <c r="M8" s="100"/>
    </row>
    <row r="9" spans="1:13" ht="14.25" x14ac:dyDescent="0.2">
      <c r="A9" s="2"/>
      <c r="B9" s="2"/>
      <c r="C9" s="109" t="s">
        <v>102</v>
      </c>
      <c r="D9" s="109"/>
      <c r="E9" s="109"/>
      <c r="F9" s="109"/>
      <c r="G9" s="109" t="s">
        <v>14</v>
      </c>
      <c r="H9" s="109"/>
      <c r="I9" s="109"/>
      <c r="J9" s="109"/>
      <c r="K9" s="2"/>
      <c r="L9" s="2"/>
      <c r="M9" s="100"/>
    </row>
    <row r="10" spans="1:13" ht="14.25" x14ac:dyDescent="0.2">
      <c r="A10" s="2"/>
      <c r="B10" s="2"/>
      <c r="C10" s="109" t="s">
        <v>103</v>
      </c>
      <c r="D10" s="109"/>
      <c r="E10" s="109"/>
      <c r="F10" s="109"/>
      <c r="G10" s="109" t="s">
        <v>104</v>
      </c>
      <c r="H10" s="109"/>
      <c r="I10" s="109"/>
      <c r="J10" s="109"/>
      <c r="K10" s="101"/>
      <c r="L10" s="2"/>
      <c r="M10" s="100"/>
    </row>
    <row r="11" spans="1:13" ht="14.25" x14ac:dyDescent="0.2">
      <c r="A11" s="2"/>
      <c r="B11" s="2"/>
      <c r="C11" s="109" t="s">
        <v>15</v>
      </c>
      <c r="D11" s="109"/>
      <c r="E11" s="109"/>
      <c r="F11" s="109"/>
      <c r="G11" s="109" t="s">
        <v>16</v>
      </c>
      <c r="H11" s="109"/>
      <c r="I11" s="109"/>
      <c r="J11" s="109"/>
      <c r="K11" s="101"/>
      <c r="L11" s="2"/>
      <c r="M11" s="100"/>
    </row>
    <row r="12" spans="1:13" ht="14.25" x14ac:dyDescent="0.2">
      <c r="A12" s="2"/>
      <c r="B12" s="2"/>
      <c r="C12" s="109" t="s">
        <v>17</v>
      </c>
      <c r="D12" s="109"/>
      <c r="E12" s="109"/>
      <c r="F12" s="109"/>
      <c r="G12" s="109" t="s">
        <v>18</v>
      </c>
      <c r="H12" s="109"/>
      <c r="I12" s="109"/>
      <c r="J12" s="109"/>
      <c r="K12" s="101"/>
      <c r="L12" s="2"/>
      <c r="M12" s="100"/>
    </row>
    <row r="13" spans="1:13" ht="14.25" x14ac:dyDescent="0.2">
      <c r="A13" s="2"/>
      <c r="B13" s="2"/>
      <c r="C13" s="109" t="s">
        <v>105</v>
      </c>
      <c r="D13" s="109"/>
      <c r="E13" s="109"/>
      <c r="F13" s="109"/>
      <c r="G13" s="109" t="s">
        <v>19</v>
      </c>
      <c r="H13" s="109"/>
      <c r="I13" s="109"/>
      <c r="J13" s="109"/>
      <c r="K13" s="101"/>
      <c r="L13" s="2"/>
      <c r="M13" s="100"/>
    </row>
    <row r="14" spans="1:13" ht="14.25" x14ac:dyDescent="0.2">
      <c r="A14" s="2"/>
      <c r="B14" s="2"/>
      <c r="C14" s="94"/>
      <c r="D14" s="94"/>
      <c r="E14" s="2"/>
      <c r="F14" s="2"/>
      <c r="G14" s="2"/>
      <c r="H14" s="2"/>
      <c r="I14" s="3"/>
      <c r="J14" s="2"/>
      <c r="K14" s="2"/>
      <c r="L14" s="2"/>
      <c r="M14" s="100"/>
    </row>
    <row r="15" spans="1:13" ht="60" customHeight="1" x14ac:dyDescent="0.2">
      <c r="A15" s="111" t="s">
        <v>114</v>
      </c>
      <c r="B15" s="111"/>
      <c r="C15" s="111"/>
      <c r="D15" s="111"/>
      <c r="E15" s="111"/>
      <c r="F15" s="111"/>
      <c r="G15" s="111"/>
      <c r="H15" s="111"/>
      <c r="I15" s="111"/>
      <c r="J15" s="111"/>
      <c r="K15" s="111"/>
      <c r="L15" s="111"/>
      <c r="M15" s="100"/>
    </row>
    <row r="16" spans="1:13" ht="35.25" customHeight="1" x14ac:dyDescent="0.2">
      <c r="A16" s="111" t="s">
        <v>115</v>
      </c>
      <c r="B16" s="111"/>
      <c r="C16" s="111"/>
      <c r="D16" s="111"/>
      <c r="E16" s="111"/>
      <c r="F16" s="111"/>
      <c r="G16" s="111"/>
      <c r="H16" s="111"/>
      <c r="I16" s="111"/>
      <c r="J16" s="111"/>
      <c r="K16" s="111"/>
      <c r="L16" s="111"/>
      <c r="M16" s="100"/>
    </row>
    <row r="17" spans="1:13" ht="22.5" customHeight="1" x14ac:dyDescent="0.2">
      <c r="A17" s="112" t="s">
        <v>106</v>
      </c>
      <c r="B17" s="112"/>
      <c r="C17" s="112"/>
      <c r="D17" s="112"/>
      <c r="E17" s="112"/>
      <c r="F17" s="112"/>
      <c r="G17" s="112"/>
      <c r="H17" s="112"/>
      <c r="I17" s="112"/>
      <c r="J17" s="112"/>
      <c r="K17" s="112"/>
      <c r="L17" s="112"/>
      <c r="M17" s="100"/>
    </row>
    <row r="18" spans="1:13" ht="87.75" customHeight="1" x14ac:dyDescent="0.2">
      <c r="A18" s="110" t="s">
        <v>119</v>
      </c>
      <c r="B18" s="110"/>
      <c r="C18" s="110"/>
      <c r="D18" s="110"/>
      <c r="E18" s="110"/>
      <c r="F18" s="110"/>
      <c r="G18" s="110"/>
      <c r="H18" s="110"/>
      <c r="I18" s="110"/>
      <c r="J18" s="110"/>
      <c r="K18" s="110"/>
      <c r="L18" s="110"/>
      <c r="M18" s="100"/>
    </row>
    <row r="19" spans="1:13" ht="53.25" customHeight="1" x14ac:dyDescent="0.2">
      <c r="A19" s="110" t="s">
        <v>107</v>
      </c>
      <c r="B19" s="110"/>
      <c r="C19" s="110"/>
      <c r="D19" s="110"/>
      <c r="E19" s="110"/>
      <c r="F19" s="110"/>
      <c r="G19" s="110"/>
      <c r="H19" s="110"/>
      <c r="I19" s="110"/>
      <c r="J19" s="110"/>
      <c r="K19" s="110"/>
      <c r="L19" s="110"/>
      <c r="M19" s="100"/>
    </row>
    <row r="20" spans="1:13" ht="86.25" customHeight="1" x14ac:dyDescent="0.2">
      <c r="A20" s="110" t="s">
        <v>108</v>
      </c>
      <c r="B20" s="110"/>
      <c r="C20" s="110"/>
      <c r="D20" s="110"/>
      <c r="E20" s="110"/>
      <c r="F20" s="110"/>
      <c r="G20" s="110"/>
      <c r="H20" s="110"/>
      <c r="I20" s="110"/>
      <c r="J20" s="110"/>
      <c r="K20" s="110"/>
      <c r="L20" s="110"/>
      <c r="M20" s="100"/>
    </row>
    <row r="21" spans="1:13" ht="51.75" customHeight="1" x14ac:dyDescent="0.2">
      <c r="A21" s="110" t="s">
        <v>116</v>
      </c>
      <c r="B21" s="110"/>
      <c r="C21" s="110"/>
      <c r="D21" s="110"/>
      <c r="E21" s="110"/>
      <c r="F21" s="110"/>
      <c r="G21" s="110"/>
      <c r="H21" s="110"/>
      <c r="I21" s="110"/>
      <c r="J21" s="110"/>
      <c r="K21" s="110"/>
      <c r="L21" s="110"/>
      <c r="M21" s="100"/>
    </row>
    <row r="22" spans="1:13" ht="100.5" customHeight="1" x14ac:dyDescent="0.2">
      <c r="A22" s="110" t="s">
        <v>118</v>
      </c>
      <c r="B22" s="110"/>
      <c r="C22" s="110"/>
      <c r="D22" s="110"/>
      <c r="E22" s="110"/>
      <c r="F22" s="110"/>
      <c r="G22" s="110"/>
      <c r="H22" s="110"/>
      <c r="I22" s="110"/>
      <c r="J22" s="110"/>
      <c r="K22" s="110"/>
      <c r="L22" s="110"/>
      <c r="M22" s="100"/>
    </row>
    <row r="23" spans="1:13" ht="42" customHeight="1" x14ac:dyDescent="0.2">
      <c r="A23" s="110" t="s">
        <v>109</v>
      </c>
      <c r="B23" s="110"/>
      <c r="C23" s="110"/>
      <c r="D23" s="110"/>
      <c r="E23" s="110"/>
      <c r="F23" s="110"/>
      <c r="G23" s="110"/>
      <c r="H23" s="110"/>
      <c r="I23" s="110"/>
      <c r="J23" s="110"/>
      <c r="K23" s="110"/>
      <c r="L23" s="110"/>
      <c r="M23" s="100"/>
    </row>
    <row r="24" spans="1:13" ht="37.5" customHeight="1" x14ac:dyDescent="0.2">
      <c r="A24" s="110" t="s">
        <v>110</v>
      </c>
      <c r="B24" s="110"/>
      <c r="C24" s="110"/>
      <c r="D24" s="110"/>
      <c r="E24" s="110"/>
      <c r="F24" s="110"/>
      <c r="G24" s="110"/>
      <c r="H24" s="110"/>
      <c r="I24" s="110"/>
      <c r="J24" s="110"/>
      <c r="K24" s="110"/>
      <c r="L24" s="110"/>
      <c r="M24" s="100"/>
    </row>
    <row r="25" spans="1:13" ht="14.25" x14ac:dyDescent="0.2">
      <c r="A25" s="116" t="s">
        <v>20</v>
      </c>
      <c r="B25" s="116"/>
      <c r="C25" s="116"/>
      <c r="D25" s="116"/>
      <c r="E25" s="116"/>
      <c r="F25" s="116"/>
      <c r="G25" s="116"/>
      <c r="H25" s="116"/>
      <c r="I25" s="116"/>
      <c r="J25" s="116"/>
      <c r="K25" s="116"/>
      <c r="L25" s="116"/>
      <c r="M25" s="100"/>
    </row>
    <row r="26" spans="1:13" ht="14.25" x14ac:dyDescent="0.2">
      <c r="A26" s="4" t="s">
        <v>0</v>
      </c>
      <c r="B26" s="5"/>
      <c r="C26" s="5"/>
      <c r="D26" s="5"/>
      <c r="E26" s="5"/>
      <c r="F26" s="5"/>
      <c r="G26" s="5"/>
      <c r="H26" s="5"/>
      <c r="I26" s="6"/>
      <c r="J26" s="5"/>
      <c r="K26" s="5"/>
      <c r="L26" s="5"/>
      <c r="M26" s="100"/>
    </row>
    <row r="27" spans="1:13" ht="14.25" x14ac:dyDescent="0.2">
      <c r="A27" s="7" t="s">
        <v>21</v>
      </c>
      <c r="B27" s="8"/>
      <c r="C27" s="8"/>
      <c r="D27" s="8"/>
      <c r="E27" s="8"/>
      <c r="F27" s="8" t="s">
        <v>111</v>
      </c>
      <c r="G27" s="8" t="s">
        <v>22</v>
      </c>
      <c r="H27" s="5"/>
      <c r="I27" s="6"/>
      <c r="J27" s="5"/>
      <c r="K27" s="5"/>
      <c r="L27" s="5"/>
      <c r="M27" s="100"/>
    </row>
    <row r="28" spans="1:13" ht="14.25" x14ac:dyDescent="0.2">
      <c r="A28" s="7" t="s">
        <v>23</v>
      </c>
      <c r="B28" s="8"/>
      <c r="C28" s="8"/>
      <c r="D28" s="8"/>
      <c r="E28" s="8"/>
      <c r="F28" s="7" t="s">
        <v>112</v>
      </c>
      <c r="G28" s="8" t="s">
        <v>24</v>
      </c>
      <c r="H28" s="5"/>
      <c r="I28" s="6"/>
      <c r="J28" s="5"/>
      <c r="K28" s="5"/>
      <c r="L28" s="5"/>
      <c r="M28" s="100"/>
    </row>
    <row r="29" spans="1:13" ht="14.25" x14ac:dyDescent="0.2">
      <c r="A29" s="8" t="s">
        <v>113</v>
      </c>
      <c r="B29" s="8"/>
      <c r="C29" s="8"/>
      <c r="D29" s="8"/>
      <c r="E29" s="8"/>
      <c r="F29" s="8" t="s">
        <v>25</v>
      </c>
      <c r="G29" s="113" t="s">
        <v>26</v>
      </c>
      <c r="H29" s="113"/>
      <c r="I29" s="113"/>
      <c r="J29" s="5"/>
      <c r="K29" s="5"/>
      <c r="L29" s="5"/>
      <c r="M29" s="100"/>
    </row>
    <row r="30" spans="1:13" ht="14.25" x14ac:dyDescent="0.2">
      <c r="A30" s="8" t="s">
        <v>27</v>
      </c>
      <c r="B30" s="8"/>
      <c r="C30" s="8"/>
      <c r="D30" s="8"/>
      <c r="E30" s="8"/>
      <c r="F30" s="8" t="s">
        <v>28</v>
      </c>
      <c r="G30" s="114" t="s">
        <v>29</v>
      </c>
      <c r="H30" s="114"/>
      <c r="I30" s="114"/>
      <c r="J30" s="5"/>
      <c r="K30" s="5"/>
      <c r="L30" s="5"/>
      <c r="M30" s="100"/>
    </row>
    <row r="31" spans="1:13" ht="14.25" x14ac:dyDescent="0.2">
      <c r="A31" s="5"/>
      <c r="B31" s="5"/>
      <c r="C31" s="5"/>
      <c r="D31" s="5"/>
      <c r="E31" s="5"/>
      <c r="F31" s="5"/>
      <c r="G31" s="5"/>
      <c r="H31" s="5"/>
      <c r="I31" s="5"/>
      <c r="J31" s="5"/>
      <c r="K31" s="5"/>
      <c r="L31" s="5"/>
      <c r="M31" s="100"/>
    </row>
    <row r="32" spans="1:13" ht="14.25" x14ac:dyDescent="0.2">
      <c r="A32" s="115" t="s">
        <v>30</v>
      </c>
      <c r="B32" s="115"/>
      <c r="C32" s="115"/>
      <c r="D32" s="115"/>
      <c r="E32" s="115"/>
      <c r="F32" s="115"/>
      <c r="G32" s="115"/>
      <c r="H32" s="115"/>
      <c r="I32" s="115"/>
      <c r="J32" s="115"/>
      <c r="K32" s="115"/>
      <c r="L32" s="115"/>
      <c r="M32" s="115"/>
    </row>
    <row r="33" ht="14.25" hidden="1" x14ac:dyDescent="0.2"/>
    <row r="34" ht="14.25" hidden="1" x14ac:dyDescent="0.2"/>
    <row r="35" ht="12" hidden="1" customHeight="1" x14ac:dyDescent="0.2"/>
    <row r="36" ht="15" hidden="1" customHeight="1" x14ac:dyDescent="0.2"/>
    <row r="37" ht="15" hidden="1" customHeight="1" x14ac:dyDescent="0.2"/>
    <row r="38" ht="15" hidden="1" customHeight="1" x14ac:dyDescent="0.2"/>
    <row r="39" ht="15" hidden="1" customHeight="1" x14ac:dyDescent="0.2"/>
    <row r="40" ht="15" hidden="1" customHeight="1" x14ac:dyDescent="0.2"/>
    <row r="41" ht="15" hidden="1" customHeight="1" x14ac:dyDescent="0.2"/>
  </sheetData>
  <sheetProtection algorithmName="SHA-512" hashValue="+qDnA9TL+8jxj2GXACPgLx4UbSQaGlx7tmINHYSoTbSMxYlhaCFXsO70Lq7wTq2c6dDRmNkL0QNVxwnCsrEmEA==" saltValue="MM/UvOY9WdMg8tCNtN11jw==" spinCount="100000" sheet="1" objects="1" scenarios="1"/>
  <mergeCells count="28">
    <mergeCell ref="G29:I29"/>
    <mergeCell ref="G30:I30"/>
    <mergeCell ref="A32:M32"/>
    <mergeCell ref="A22:L22"/>
    <mergeCell ref="A23:L23"/>
    <mergeCell ref="A24:L24"/>
    <mergeCell ref="A25:L25"/>
    <mergeCell ref="C10:F10"/>
    <mergeCell ref="C11:F11"/>
    <mergeCell ref="C12:F12"/>
    <mergeCell ref="A21:L21"/>
    <mergeCell ref="C13:F13"/>
    <mergeCell ref="A15:L15"/>
    <mergeCell ref="A17:L17"/>
    <mergeCell ref="A16:L16"/>
    <mergeCell ref="A18:L18"/>
    <mergeCell ref="A19:L19"/>
    <mergeCell ref="A20:L20"/>
    <mergeCell ref="G13:J13"/>
    <mergeCell ref="G12:J12"/>
    <mergeCell ref="G11:J11"/>
    <mergeCell ref="G10:J10"/>
    <mergeCell ref="A1:L1"/>
    <mergeCell ref="A2:L2"/>
    <mergeCell ref="B5:L5"/>
    <mergeCell ref="B6:E6"/>
    <mergeCell ref="C9:F9"/>
    <mergeCell ref="G9:J9"/>
  </mergeCells>
  <hyperlinks>
    <hyperlink ref="A17:L17" r:id="rId1" display="https://treasury.nt.gov.au/dtf/revenue/publications"/>
    <hyperlink ref="A17" r:id="rId2"/>
    <hyperlink ref="H29:I29" r:id="rId3" location="Mineral_Royalties" display="http://www.revenue.nt.gov.au"/>
    <hyperlink ref="G30" r:id="rId4"/>
    <hyperlink ref="G29:I29" r:id="rId5" tooltip="Link to TRO website" display="https://treasury.nt.gov.au/dtf/revenue"/>
    <hyperlink ref="A32:M32" location="Instructions!A1" display="Click To Return To Top"/>
    <hyperlink ref="C9:F9" location="Instructions!A15" display="Quarterly returns and payments"/>
    <hyperlink ref="C10:F10" location="Instructions!A16" display="Annual returns and royalty payments "/>
    <hyperlink ref="C11:F11" location="Instructions!A18" display="Initialising your spreadsheet"/>
    <hyperlink ref="C12:F12" location="Instructions!A19" display="Workbook protection"/>
    <hyperlink ref="C13:F13" location="Instructions!A20" display="How to navigate around the workbook"/>
    <hyperlink ref="G9:J9" location="Instructions!A21" display="Saving records"/>
    <hyperlink ref="G10:J10" location="Instructions!A22" display="How to finalise the Royalty Return"/>
    <hyperlink ref="G11:J11" location="Instructions!A23" display="Problems and technical advice"/>
    <hyperlink ref="G12:J12" location="Instructions!A24" display="General information"/>
    <hyperlink ref="G13:J13" location="Instructions!A25" display="Office Details"/>
  </hyperlinks>
  <pageMargins left="0.7" right="0.7" top="0.75" bottom="0.75" header="0.3" footer="0.3"/>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H81"/>
  <sheetViews>
    <sheetView showGridLines="0" zoomScaleNormal="100" workbookViewId="0">
      <selection activeCell="F9" sqref="F9:G9"/>
    </sheetView>
  </sheetViews>
  <sheetFormatPr defaultColWidth="0" defaultRowHeight="0" customHeight="1" zeroHeight="1" x14ac:dyDescent="0.2"/>
  <cols>
    <col min="1" max="1" width="2.5546875" style="12" customWidth="1"/>
    <col min="2" max="2" width="8" style="12" customWidth="1"/>
    <col min="3" max="3" width="9.109375" style="12" customWidth="1"/>
    <col min="4" max="4" width="8" style="12" customWidth="1"/>
    <col min="5" max="5" width="9.6640625" style="12" customWidth="1"/>
    <col min="6" max="6" width="10" style="12" customWidth="1"/>
    <col min="7" max="7" width="8" style="12" customWidth="1"/>
    <col min="8" max="8" width="8.33203125" style="12" customWidth="1"/>
    <col min="9" max="9" width="3.33203125" style="12" customWidth="1"/>
    <col min="10" max="10" width="5.44140625" style="12" customWidth="1"/>
    <col min="11" max="11" width="3.44140625" style="38" customWidth="1"/>
    <col min="12" max="12" width="1.88671875" style="69" hidden="1" customWidth="1"/>
    <col min="13" max="13" width="1.88671875" style="12" hidden="1" customWidth="1"/>
    <col min="14" max="14" width="10.88671875" style="12" hidden="1" customWidth="1"/>
    <col min="15" max="15" width="6.21875" style="12" hidden="1" customWidth="1"/>
    <col min="16" max="16" width="10.88671875" style="12" hidden="1" customWidth="1"/>
    <col min="17" max="18" width="1.88671875" style="12" hidden="1" customWidth="1"/>
    <col min="19" max="19" width="9" style="12" hidden="1" customWidth="1"/>
    <col min="20" max="20" width="11" style="12" hidden="1" customWidth="1"/>
    <col min="21" max="21" width="16.44140625" style="12" hidden="1" customWidth="1"/>
    <col min="22" max="32" width="1.88671875" style="12" hidden="1" customWidth="1"/>
    <col min="33" max="33" width="15.109375" style="12" hidden="1" customWidth="1"/>
    <col min="34" max="34" width="11.5546875" style="12" hidden="1" customWidth="1"/>
    <col min="35" max="16384" width="1.88671875" style="12" hidden="1"/>
  </cols>
  <sheetData>
    <row r="1" spans="1:34" ht="6.75" customHeight="1" x14ac:dyDescent="0.2"/>
    <row r="2" spans="1:34" ht="15" customHeight="1" x14ac:dyDescent="0.25">
      <c r="B2" s="147"/>
      <c r="C2" s="147"/>
      <c r="D2" s="147"/>
      <c r="E2" s="147"/>
      <c r="F2" s="147"/>
      <c r="G2" s="147"/>
      <c r="H2" s="147"/>
      <c r="I2" s="147"/>
      <c r="J2" s="91"/>
    </row>
    <row r="3" spans="1:34" ht="15" customHeight="1" x14ac:dyDescent="0.25">
      <c r="B3" s="147"/>
      <c r="C3" s="147"/>
      <c r="D3" s="147"/>
      <c r="E3" s="147"/>
      <c r="F3" s="147"/>
      <c r="G3" s="147"/>
      <c r="H3" s="147"/>
      <c r="I3" s="147"/>
      <c r="J3" s="91"/>
    </row>
    <row r="4" spans="1:34" ht="5.0999999999999996" customHeight="1" x14ac:dyDescent="0.2">
      <c r="L4" s="70"/>
    </row>
    <row r="5" spans="1:34" s="15" customFormat="1" ht="20.25" customHeight="1" x14ac:dyDescent="0.2">
      <c r="A5" s="12"/>
      <c r="B5" s="135" t="s">
        <v>91</v>
      </c>
      <c r="C5" s="136"/>
      <c r="D5" s="136"/>
      <c r="E5" s="136"/>
      <c r="F5" s="136"/>
      <c r="G5" s="136"/>
      <c r="H5" s="136"/>
      <c r="I5" s="136"/>
      <c r="J5" s="137"/>
      <c r="K5" s="38"/>
      <c r="L5" s="71"/>
      <c r="N5" s="15" t="s">
        <v>1</v>
      </c>
      <c r="P5" s="15" t="s">
        <v>1</v>
      </c>
    </row>
    <row r="6" spans="1:34" s="15" customFormat="1" ht="13.5" customHeight="1" x14ac:dyDescent="0.2">
      <c r="A6" s="12"/>
      <c r="B6" s="12"/>
      <c r="C6" s="12"/>
      <c r="D6" s="12"/>
      <c r="E6" s="12"/>
      <c r="F6" s="12"/>
      <c r="G6" s="12"/>
      <c r="H6" s="12"/>
      <c r="I6" s="12"/>
      <c r="J6" s="12"/>
      <c r="K6" s="12"/>
      <c r="L6" s="71"/>
    </row>
    <row r="7" spans="1:34" s="16" customFormat="1" ht="139.5" customHeight="1" x14ac:dyDescent="0.2">
      <c r="A7" s="12"/>
      <c r="B7" s="161" t="s">
        <v>120</v>
      </c>
      <c r="C7" s="162"/>
      <c r="D7" s="162"/>
      <c r="E7" s="162"/>
      <c r="F7" s="162"/>
      <c r="G7" s="162"/>
      <c r="H7" s="162"/>
      <c r="I7" s="162"/>
      <c r="J7" s="163"/>
      <c r="K7" s="12"/>
      <c r="L7" s="72"/>
      <c r="N7" s="17" t="s">
        <v>42</v>
      </c>
      <c r="P7" s="16" t="s">
        <v>43</v>
      </c>
      <c r="S7" s="16" t="s">
        <v>37</v>
      </c>
      <c r="T7" s="18" t="s">
        <v>32</v>
      </c>
      <c r="U7" s="16" t="s">
        <v>36</v>
      </c>
    </row>
    <row r="8" spans="1:34" ht="9.9499999999999993" customHeight="1" x14ac:dyDescent="0.2">
      <c r="B8" s="19"/>
      <c r="C8" s="19"/>
      <c r="D8" s="19"/>
      <c r="E8" s="19"/>
      <c r="F8" s="19"/>
      <c r="G8" s="19"/>
      <c r="H8" s="19"/>
      <c r="I8" s="19"/>
      <c r="J8" s="19"/>
      <c r="K8" s="12"/>
      <c r="N8" s="14" t="s">
        <v>38</v>
      </c>
      <c r="P8" s="12">
        <v>2023</v>
      </c>
      <c r="S8" s="12" t="s">
        <v>2</v>
      </c>
      <c r="T8" s="20" t="s">
        <v>33</v>
      </c>
    </row>
    <row r="9" spans="1:34" ht="14.25" customHeight="1" x14ac:dyDescent="0.2">
      <c r="B9" s="170" t="str">
        <f>IF(OR(AND(F9=N9,H11=T9),AND(F9=N11,H11=T8)),"PLEASE USE ANNUAL RETURN","")</f>
        <v/>
      </c>
      <c r="C9" s="170"/>
      <c r="D9" s="21"/>
      <c r="E9" s="22" t="s">
        <v>48</v>
      </c>
      <c r="F9" s="148" t="s">
        <v>42</v>
      </c>
      <c r="G9" s="149"/>
      <c r="H9" s="171" t="s">
        <v>43</v>
      </c>
      <c r="I9" s="171"/>
      <c r="J9" s="171"/>
      <c r="K9" s="12"/>
      <c r="N9" s="14" t="s">
        <v>39</v>
      </c>
      <c r="P9" s="12">
        <v>2024</v>
      </c>
      <c r="S9" s="12" t="s">
        <v>3</v>
      </c>
      <c r="T9" s="20" t="s">
        <v>34</v>
      </c>
      <c r="X9" s="12" t="s">
        <v>51</v>
      </c>
      <c r="AG9" s="12" t="s">
        <v>70</v>
      </c>
      <c r="AH9" s="12">
        <f>IF(F9=N7,1,0)</f>
        <v>1</v>
      </c>
    </row>
    <row r="10" spans="1:34" ht="9.9499999999999993" customHeight="1" x14ac:dyDescent="0.2">
      <c r="B10" s="170"/>
      <c r="C10" s="170"/>
      <c r="D10" s="23"/>
      <c r="E10" s="24"/>
      <c r="F10" s="23"/>
      <c r="G10" s="23"/>
      <c r="H10" s="23"/>
      <c r="I10" s="23"/>
      <c r="J10" s="23"/>
      <c r="K10" s="12"/>
      <c r="N10" s="14" t="s">
        <v>40</v>
      </c>
      <c r="P10" s="12">
        <v>2025</v>
      </c>
      <c r="T10" s="20"/>
      <c r="X10" s="12" t="s">
        <v>49</v>
      </c>
      <c r="AG10" s="12" t="s">
        <v>71</v>
      </c>
      <c r="AH10" s="12">
        <f>IF(H9=P7,1,0)</f>
        <v>1</v>
      </c>
    </row>
    <row r="11" spans="1:34" ht="14.25" customHeight="1" x14ac:dyDescent="0.2">
      <c r="B11" s="170"/>
      <c r="C11" s="170"/>
      <c r="D11" s="23"/>
      <c r="E11" s="23"/>
      <c r="F11" s="23"/>
      <c r="G11" s="25" t="s">
        <v>31</v>
      </c>
      <c r="H11" s="171" t="s">
        <v>33</v>
      </c>
      <c r="I11" s="171"/>
      <c r="J11" s="171"/>
      <c r="K11" s="26"/>
      <c r="N11" s="14" t="s">
        <v>41</v>
      </c>
      <c r="P11" s="12">
        <v>2026</v>
      </c>
      <c r="T11" s="20"/>
      <c r="X11" s="12" t="s">
        <v>50</v>
      </c>
      <c r="AG11" s="12" t="s">
        <v>32</v>
      </c>
      <c r="AH11" s="12">
        <f>IF(H11=T7,1,0)</f>
        <v>0</v>
      </c>
    </row>
    <row r="12" spans="1:34" ht="9.9499999999999993" customHeight="1" x14ac:dyDescent="0.2">
      <c r="B12" s="23"/>
      <c r="C12" s="23"/>
      <c r="D12" s="23"/>
      <c r="E12" s="23"/>
      <c r="F12" s="23"/>
      <c r="G12" s="23"/>
      <c r="H12" s="23"/>
      <c r="I12" s="23"/>
      <c r="J12" s="23"/>
      <c r="K12" s="26"/>
      <c r="N12" s="14" t="s">
        <v>38</v>
      </c>
      <c r="P12" s="12">
        <v>2027</v>
      </c>
      <c r="T12" s="20"/>
      <c r="X12" s="12" t="s">
        <v>52</v>
      </c>
      <c r="AG12" s="12" t="s">
        <v>72</v>
      </c>
      <c r="AH12" s="12">
        <f>IF(D18="",1,0)</f>
        <v>1</v>
      </c>
    </row>
    <row r="13" spans="1:34" ht="20.100000000000001" customHeight="1" x14ac:dyDescent="0.2">
      <c r="B13" s="121" t="s">
        <v>85</v>
      </c>
      <c r="C13" s="121"/>
      <c r="D13" s="122" t="s">
        <v>46</v>
      </c>
      <c r="E13" s="122"/>
      <c r="F13" s="122" t="s">
        <v>86</v>
      </c>
      <c r="G13" s="122"/>
      <c r="H13" s="122"/>
      <c r="I13" s="122"/>
      <c r="J13" s="122"/>
      <c r="K13" s="26"/>
      <c r="N13" s="14" t="s">
        <v>39</v>
      </c>
      <c r="P13" s="12">
        <v>2028</v>
      </c>
      <c r="T13" s="20" t="str">
        <f>IF(F9="01 March","31 March","")</f>
        <v/>
      </c>
      <c r="X13" s="12" t="s">
        <v>53</v>
      </c>
      <c r="AG13" s="12" t="s">
        <v>73</v>
      </c>
      <c r="AH13" s="12">
        <f>IF(D19="",1,0)</f>
        <v>1</v>
      </c>
    </row>
    <row r="14" spans="1:34" ht="20.100000000000001" customHeight="1" x14ac:dyDescent="0.2">
      <c r="B14" s="123"/>
      <c r="C14" s="123"/>
      <c r="D14" s="123"/>
      <c r="E14" s="123"/>
      <c r="F14" s="123"/>
      <c r="G14" s="123"/>
      <c r="H14" s="123"/>
      <c r="I14" s="123"/>
      <c r="J14" s="123"/>
      <c r="K14" s="26"/>
      <c r="N14" s="14" t="s">
        <v>40</v>
      </c>
      <c r="P14" s="12">
        <v>2029</v>
      </c>
      <c r="T14" s="20" t="str">
        <f>IF(F9="01 April","30 April","")</f>
        <v/>
      </c>
      <c r="X14" s="12" t="s">
        <v>54</v>
      </c>
      <c r="AG14" s="12" t="s">
        <v>74</v>
      </c>
      <c r="AH14" s="12">
        <f>IF(D21="",1,0)</f>
        <v>1</v>
      </c>
    </row>
    <row r="15" spans="1:34" ht="7.5" customHeight="1" x14ac:dyDescent="0.2">
      <c r="B15" s="26"/>
      <c r="C15" s="26"/>
      <c r="D15" s="26"/>
      <c r="E15" s="23"/>
      <c r="F15" s="27"/>
      <c r="G15" s="26"/>
      <c r="H15" s="26"/>
      <c r="I15" s="26"/>
      <c r="J15" s="26"/>
      <c r="K15" s="26"/>
      <c r="P15" s="12">
        <v>2030</v>
      </c>
      <c r="X15" s="12" t="s">
        <v>55</v>
      </c>
      <c r="AG15" s="12" t="s">
        <v>6</v>
      </c>
      <c r="AH15" s="12">
        <f>IF(G21="",1,0)</f>
        <v>1</v>
      </c>
    </row>
    <row r="16" spans="1:34" ht="12.75" customHeight="1" x14ac:dyDescent="0.2">
      <c r="B16" s="23"/>
      <c r="D16" s="28"/>
      <c r="E16" s="23"/>
      <c r="F16" s="23"/>
      <c r="G16" s="28"/>
      <c r="H16" s="29" t="s">
        <v>87</v>
      </c>
      <c r="I16" s="168" t="s">
        <v>3</v>
      </c>
      <c r="J16" s="169"/>
      <c r="K16" s="26"/>
      <c r="N16" s="14" t="s">
        <v>41</v>
      </c>
      <c r="P16" s="12">
        <v>2031</v>
      </c>
      <c r="T16" s="20" t="str">
        <f>IF(F9="01 May","31 May","")</f>
        <v/>
      </c>
      <c r="X16" s="12" t="s">
        <v>56</v>
      </c>
      <c r="AG16" s="12" t="s">
        <v>7</v>
      </c>
      <c r="AH16" s="12">
        <f>IF(I21="",1,0)</f>
        <v>1</v>
      </c>
    </row>
    <row r="17" spans="2:34" ht="9.9499999999999993" customHeight="1" x14ac:dyDescent="0.2">
      <c r="B17" s="23"/>
      <c r="C17" s="23"/>
      <c r="D17" s="23"/>
      <c r="E17" s="23"/>
      <c r="F17" s="23"/>
      <c r="G17" s="23"/>
      <c r="H17" s="23"/>
      <c r="I17" s="23"/>
      <c r="J17" s="23"/>
      <c r="K17" s="26"/>
      <c r="N17" s="14"/>
      <c r="P17" s="12">
        <v>2032</v>
      </c>
      <c r="T17" s="20"/>
      <c r="AG17" s="12" t="s">
        <v>75</v>
      </c>
      <c r="AH17" s="12">
        <f>IF(D22="",1,0)</f>
        <v>1</v>
      </c>
    </row>
    <row r="18" spans="2:34" ht="20.100000000000001" customHeight="1" x14ac:dyDescent="0.2">
      <c r="B18" s="166" t="s">
        <v>88</v>
      </c>
      <c r="C18" s="167"/>
      <c r="D18" s="129"/>
      <c r="E18" s="129"/>
      <c r="F18" s="129"/>
      <c r="G18" s="129"/>
      <c r="H18" s="129"/>
      <c r="I18" s="129"/>
      <c r="J18" s="129"/>
      <c r="K18" s="26"/>
      <c r="N18" s="20">
        <f>IF(F9=N7,1,0)</f>
        <v>1</v>
      </c>
      <c r="P18" s="12">
        <v>2033</v>
      </c>
      <c r="T18" s="20" t="str">
        <f>IF(F9="01 June","30 June","")</f>
        <v/>
      </c>
      <c r="AG18" s="12" t="s">
        <v>76</v>
      </c>
      <c r="AH18" s="12">
        <f>IF(G22="",1,0)</f>
        <v>1</v>
      </c>
    </row>
    <row r="19" spans="2:34" ht="20.100000000000001" customHeight="1" x14ac:dyDescent="0.2">
      <c r="B19" s="155" t="s">
        <v>4</v>
      </c>
      <c r="C19" s="156"/>
      <c r="D19" s="129"/>
      <c r="E19" s="129"/>
      <c r="F19" s="129"/>
      <c r="G19" s="129"/>
      <c r="H19" s="129"/>
      <c r="I19" s="129"/>
      <c r="J19" s="129"/>
      <c r="K19" s="26"/>
      <c r="N19" s="20">
        <f>IF(H9=P7,1,0)</f>
        <v>1</v>
      </c>
      <c r="P19" s="12">
        <v>2034</v>
      </c>
      <c r="T19" s="20" t="str">
        <f>IF(F9="01 July","31 July","")</f>
        <v/>
      </c>
      <c r="AG19" s="12" t="s">
        <v>77</v>
      </c>
      <c r="AH19" s="12">
        <f>IF(H24=P16,1,0)</f>
        <v>0</v>
      </c>
    </row>
    <row r="20" spans="2:34" ht="20.100000000000001" customHeight="1" x14ac:dyDescent="0.2">
      <c r="B20" s="23"/>
      <c r="C20" s="23"/>
      <c r="D20" s="129"/>
      <c r="E20" s="129"/>
      <c r="F20" s="129"/>
      <c r="G20" s="129"/>
      <c r="H20" s="129"/>
      <c r="I20" s="129"/>
      <c r="J20" s="129"/>
      <c r="K20" s="26"/>
      <c r="N20" s="20">
        <f>SUM(N18:N19)</f>
        <v>2</v>
      </c>
      <c r="P20" s="12">
        <v>2035</v>
      </c>
      <c r="T20" s="20" t="str">
        <f>IF(F9="01 August","31 August","")</f>
        <v/>
      </c>
      <c r="AG20" s="12" t="s">
        <v>79</v>
      </c>
      <c r="AH20" s="12">
        <f>IF(ISNUMBER(G31), 0, 1)</f>
        <v>1</v>
      </c>
    </row>
    <row r="21" spans="2:34" ht="20.100000000000001" customHeight="1" x14ac:dyDescent="0.2">
      <c r="B21" s="159" t="s">
        <v>5</v>
      </c>
      <c r="C21" s="160"/>
      <c r="D21" s="150"/>
      <c r="E21" s="151"/>
      <c r="F21" s="9" t="s">
        <v>6</v>
      </c>
      <c r="G21" s="11"/>
      <c r="H21" s="10" t="s">
        <v>7</v>
      </c>
      <c r="I21" s="164"/>
      <c r="J21" s="165"/>
      <c r="K21" s="26"/>
      <c r="P21" s="12">
        <v>2036</v>
      </c>
      <c r="T21" s="20" t="str">
        <f>IF(F9="01 September","30 September","")</f>
        <v/>
      </c>
      <c r="AG21" s="12" t="s">
        <v>80</v>
      </c>
      <c r="AH21" s="12">
        <f>IF(ISNUMBER(G33), 0, 1)</f>
        <v>1</v>
      </c>
    </row>
    <row r="22" spans="2:34" ht="20.100000000000001" customHeight="1" x14ac:dyDescent="0.2">
      <c r="B22" s="157" t="s">
        <v>8</v>
      </c>
      <c r="C22" s="158"/>
      <c r="D22" s="129"/>
      <c r="E22" s="152"/>
      <c r="F22" s="9" t="s">
        <v>47</v>
      </c>
      <c r="G22" s="153"/>
      <c r="H22" s="154"/>
      <c r="I22" s="154"/>
      <c r="J22" s="154"/>
      <c r="K22" s="26"/>
      <c r="P22" s="12">
        <v>2037</v>
      </c>
      <c r="T22" s="20" t="str">
        <f>IF(F9="01 October","31 October","")</f>
        <v/>
      </c>
      <c r="AG22" s="12" t="s">
        <v>81</v>
      </c>
      <c r="AH22" s="12">
        <f>IF(ISNUMBER(G34), 0, 1)</f>
        <v>1</v>
      </c>
    </row>
    <row r="23" spans="2:34" ht="9.9499999999999993" customHeight="1" x14ac:dyDescent="0.2">
      <c r="B23" s="92"/>
      <c r="C23" s="92"/>
      <c r="D23" s="30"/>
      <c r="E23" s="30"/>
      <c r="F23" s="30"/>
      <c r="G23" s="31"/>
      <c r="H23" s="32"/>
      <c r="I23" s="32"/>
      <c r="J23" s="32"/>
      <c r="K23" s="26"/>
      <c r="P23" s="12">
        <v>2038</v>
      </c>
      <c r="T23" s="20"/>
    </row>
    <row r="24" spans="2:34" ht="20.100000000000001" customHeight="1" x14ac:dyDescent="0.2">
      <c r="B24" s="33" t="s">
        <v>57</v>
      </c>
      <c r="C24" s="33"/>
      <c r="D24" s="33"/>
      <c r="E24" s="33"/>
      <c r="F24" s="33"/>
      <c r="G24" s="33"/>
      <c r="H24" s="128" t="s">
        <v>37</v>
      </c>
      <c r="I24" s="128"/>
      <c r="J24" s="128"/>
      <c r="P24" s="12">
        <v>2039</v>
      </c>
      <c r="T24" s="20"/>
      <c r="AG24" s="12" t="s">
        <v>82</v>
      </c>
      <c r="AH24" s="12">
        <f>SUM(AH9:AH20)</f>
        <v>10</v>
      </c>
    </row>
    <row r="25" spans="2:34" ht="9.75" customHeight="1" x14ac:dyDescent="0.2">
      <c r="B25" s="23"/>
      <c r="C25" s="23"/>
      <c r="D25" s="23"/>
      <c r="E25" s="23"/>
      <c r="F25" s="23"/>
      <c r="G25" s="23"/>
      <c r="H25" s="23"/>
      <c r="I25" s="23"/>
      <c r="J25" s="23"/>
      <c r="P25" s="12">
        <v>2040</v>
      </c>
      <c r="T25" s="20" t="str">
        <f>IF(F9="01 November","30 November","")</f>
        <v/>
      </c>
      <c r="AG25" s="12" t="s">
        <v>83</v>
      </c>
      <c r="AH25" s="12">
        <f>SUM(AH9:AH19,AH21)</f>
        <v>10</v>
      </c>
    </row>
    <row r="26" spans="2:34" s="34" customFormat="1" ht="20.25" customHeight="1" x14ac:dyDescent="0.2">
      <c r="B26" s="135" t="s">
        <v>9</v>
      </c>
      <c r="C26" s="136"/>
      <c r="D26" s="136"/>
      <c r="E26" s="136"/>
      <c r="F26" s="136"/>
      <c r="G26" s="136"/>
      <c r="H26" s="136"/>
      <c r="I26" s="136"/>
      <c r="J26" s="137"/>
      <c r="K26" s="38"/>
      <c r="L26" s="73"/>
      <c r="T26" s="35" t="str">
        <f>IF(F9="01 December","31 December","")</f>
        <v/>
      </c>
      <c r="AG26" s="34" t="s">
        <v>84</v>
      </c>
      <c r="AH26" s="34">
        <f>SUM(AH9:AH19,AH22)</f>
        <v>10</v>
      </c>
    </row>
    <row r="27" spans="2:34" ht="9.9499999999999993" customHeight="1" x14ac:dyDescent="0.2">
      <c r="B27" s="36"/>
      <c r="C27" s="36"/>
      <c r="D27" s="36"/>
      <c r="E27" s="36"/>
      <c r="F27" s="37"/>
      <c r="G27" s="37"/>
      <c r="H27" s="38"/>
      <c r="I27" s="38"/>
      <c r="J27" s="38"/>
    </row>
    <row r="28" spans="2:34" ht="9.9499999999999993" customHeight="1" x14ac:dyDescent="0.2">
      <c r="B28" s="39"/>
      <c r="C28" s="39"/>
      <c r="D28" s="39"/>
      <c r="E28" s="39"/>
      <c r="F28" s="40"/>
      <c r="G28" s="40"/>
      <c r="H28" s="26"/>
      <c r="I28" s="38"/>
      <c r="J28" s="38"/>
    </row>
    <row r="29" spans="2:34" ht="14.25" x14ac:dyDescent="0.2">
      <c r="B29" s="39"/>
      <c r="C29" s="39"/>
      <c r="D29" s="41"/>
      <c r="E29" s="39"/>
      <c r="F29" s="40"/>
      <c r="G29" s="173" t="str">
        <f>IF(OR(F9=N7,H9=P7,H11=T7),"",IF(B9="PLEASE USE ANNUAL RETURN","",F9&amp;" "&amp;H9))</f>
        <v/>
      </c>
      <c r="H29" s="173"/>
      <c r="I29" s="38"/>
      <c r="J29" s="38"/>
    </row>
    <row r="30" spans="2:34" ht="7.5" customHeight="1" x14ac:dyDescent="0.2">
      <c r="B30" s="39"/>
      <c r="C30" s="39"/>
      <c r="D30" s="41"/>
      <c r="E30" s="39"/>
      <c r="F30" s="40"/>
      <c r="G30" s="40"/>
      <c r="H30" s="26"/>
      <c r="I30" s="38"/>
      <c r="J30" s="38"/>
    </row>
    <row r="31" spans="2:34" ht="19.5" customHeight="1" x14ac:dyDescent="0.2">
      <c r="B31" s="42" t="s">
        <v>35</v>
      </c>
      <c r="C31" s="43"/>
      <c r="D31" s="41"/>
      <c r="E31" s="39"/>
      <c r="F31" s="40"/>
      <c r="G31" s="174"/>
      <c r="H31" s="175"/>
      <c r="I31" s="44" t="s">
        <v>58</v>
      </c>
      <c r="J31" s="38"/>
    </row>
    <row r="32" spans="2:34" ht="10.5" customHeight="1" x14ac:dyDescent="0.2">
      <c r="B32" s="42"/>
      <c r="C32" s="43"/>
      <c r="D32" s="41"/>
      <c r="E32" s="39"/>
      <c r="F32" s="40"/>
      <c r="G32" s="40"/>
      <c r="H32" s="40"/>
      <c r="J32" s="38"/>
    </row>
    <row r="33" spans="2:12" ht="20.100000000000001" customHeight="1" x14ac:dyDescent="0.2">
      <c r="B33" s="42" t="s">
        <v>117</v>
      </c>
      <c r="C33" s="39"/>
      <c r="D33" s="41"/>
      <c r="E33" s="39"/>
      <c r="F33" s="40"/>
      <c r="G33" s="174"/>
      <c r="H33" s="175"/>
      <c r="I33" s="44" t="s">
        <v>59</v>
      </c>
      <c r="J33" s="38"/>
    </row>
    <row r="34" spans="2:12" ht="20.100000000000001" customHeight="1" x14ac:dyDescent="0.2">
      <c r="B34" s="93" t="s">
        <v>94</v>
      </c>
      <c r="C34" s="39"/>
      <c r="D34" s="41"/>
      <c r="E34" s="39"/>
      <c r="F34" s="40"/>
      <c r="G34" s="174"/>
      <c r="H34" s="175"/>
      <c r="I34" s="44" t="s">
        <v>60</v>
      </c>
      <c r="J34" s="38"/>
    </row>
    <row r="35" spans="2:12" ht="7.5" customHeight="1" x14ac:dyDescent="0.2">
      <c r="B35" s="93"/>
      <c r="C35" s="39"/>
      <c r="D35" s="41"/>
      <c r="E35" s="39"/>
      <c r="F35" s="40"/>
      <c r="G35" s="40"/>
      <c r="H35" s="40"/>
      <c r="J35" s="38"/>
    </row>
    <row r="36" spans="2:12" s="45" customFormat="1" ht="20.100000000000001" customHeight="1" x14ac:dyDescent="0.2">
      <c r="B36" s="43" t="s">
        <v>66</v>
      </c>
      <c r="C36" s="43"/>
      <c r="D36" s="43"/>
      <c r="E36" s="43"/>
      <c r="F36" s="43"/>
      <c r="G36" s="124">
        <f>G31*0.75</f>
        <v>0</v>
      </c>
      <c r="H36" s="125"/>
      <c r="I36" s="44" t="s">
        <v>61</v>
      </c>
      <c r="J36" s="38"/>
      <c r="K36" s="49"/>
      <c r="L36" s="74"/>
    </row>
    <row r="37" spans="2:12" ht="9.9499999999999993" customHeight="1" x14ac:dyDescent="0.2">
      <c r="B37" s="39"/>
      <c r="C37" s="39"/>
      <c r="D37" s="39"/>
      <c r="E37" s="41"/>
      <c r="F37" s="41"/>
      <c r="G37" s="40"/>
      <c r="H37" s="26"/>
      <c r="J37" s="38"/>
    </row>
    <row r="38" spans="2:12" s="45" customFormat="1" ht="20.100000000000001" customHeight="1" x14ac:dyDescent="0.2">
      <c r="B38" s="43" t="s">
        <v>92</v>
      </c>
      <c r="C38" s="46"/>
      <c r="D38" s="47"/>
      <c r="E38" s="48"/>
      <c r="G38" s="124">
        <f>MIN(SUM(G33:H34),G36)</f>
        <v>0</v>
      </c>
      <c r="H38" s="125"/>
      <c r="I38" s="44" t="s">
        <v>62</v>
      </c>
      <c r="J38" s="38"/>
      <c r="K38" s="49"/>
      <c r="L38" s="74"/>
    </row>
    <row r="39" spans="2:12" s="45" customFormat="1" ht="20.100000000000001" customHeight="1" x14ac:dyDescent="0.2">
      <c r="B39" s="43" t="s">
        <v>93</v>
      </c>
      <c r="C39" s="46"/>
      <c r="D39" s="47"/>
      <c r="E39" s="48"/>
      <c r="G39" s="172">
        <f>SUM(G33:H34)-G38</f>
        <v>0</v>
      </c>
      <c r="H39" s="125"/>
      <c r="I39" s="44" t="s">
        <v>63</v>
      </c>
      <c r="J39" s="49"/>
      <c r="K39" s="49"/>
      <c r="L39" s="74"/>
    </row>
    <row r="40" spans="2:12" s="45" customFormat="1" ht="7.5" customHeight="1" x14ac:dyDescent="0.2">
      <c r="B40" s="43"/>
      <c r="C40" s="46"/>
      <c r="D40" s="47"/>
      <c r="E40" s="48"/>
      <c r="J40" s="49"/>
      <c r="K40" s="49"/>
      <c r="L40" s="74"/>
    </row>
    <row r="41" spans="2:12" ht="20.100000000000001" customHeight="1" x14ac:dyDescent="0.2">
      <c r="B41" s="43" t="s">
        <v>67</v>
      </c>
      <c r="C41" s="23"/>
      <c r="D41" s="23"/>
      <c r="E41" s="50"/>
      <c r="F41" s="26"/>
      <c r="G41" s="124">
        <f>G31-G38</f>
        <v>0</v>
      </c>
      <c r="H41" s="125"/>
      <c r="I41" s="44" t="s">
        <v>64</v>
      </c>
      <c r="J41" s="38"/>
    </row>
    <row r="42" spans="2:12" ht="9.75" customHeight="1" x14ac:dyDescent="0.2">
      <c r="B42" s="39"/>
      <c r="C42" s="39"/>
      <c r="D42" s="39"/>
      <c r="E42" s="39"/>
      <c r="F42" s="51"/>
      <c r="G42" s="51"/>
      <c r="H42" s="26"/>
      <c r="I42" s="38"/>
      <c r="J42" s="38"/>
    </row>
    <row r="43" spans="2:12" ht="20.100000000000001" customHeight="1" x14ac:dyDescent="0.2">
      <c r="B43" s="43" t="s">
        <v>68</v>
      </c>
      <c r="C43" s="26"/>
      <c r="D43" s="23"/>
      <c r="E43" s="26"/>
      <c r="F43" s="26"/>
      <c r="G43" s="124">
        <f>IFERROR(IF(G41&lt;0,0,G41*0.1),"COMPLETE ABOVE")</f>
        <v>0</v>
      </c>
      <c r="H43" s="125"/>
      <c r="I43" s="44" t="s">
        <v>65</v>
      </c>
      <c r="J43" s="38"/>
    </row>
    <row r="44" spans="2:12" ht="9.9499999999999993" customHeight="1" x14ac:dyDescent="0.2">
      <c r="B44" s="26"/>
      <c r="C44" s="26"/>
      <c r="D44" s="26"/>
      <c r="E44" s="26"/>
      <c r="F44" s="40"/>
      <c r="G44" s="40"/>
      <c r="H44" s="26"/>
      <c r="I44" s="38"/>
      <c r="J44" s="38"/>
    </row>
    <row r="45" spans="2:12" ht="9.9499999999999993" customHeight="1" x14ac:dyDescent="0.2">
      <c r="B45" s="39"/>
      <c r="C45" s="39"/>
      <c r="D45" s="39"/>
      <c r="E45" s="39"/>
      <c r="F45" s="40"/>
      <c r="G45" s="40"/>
      <c r="H45" s="26"/>
      <c r="I45" s="38"/>
      <c r="J45" s="38"/>
    </row>
    <row r="46" spans="2:12" ht="14.25" x14ac:dyDescent="0.2">
      <c r="B46" s="43" t="s">
        <v>89</v>
      </c>
      <c r="C46" s="26"/>
      <c r="D46" s="26"/>
      <c r="E46" s="26"/>
      <c r="F46" s="26"/>
      <c r="G46" s="26"/>
      <c r="H46" s="26"/>
      <c r="I46" s="38"/>
      <c r="J46" s="38"/>
    </row>
    <row r="47" spans="2:12" ht="9.75" customHeight="1" x14ac:dyDescent="0.2">
      <c r="B47" s="38"/>
      <c r="C47" s="38"/>
      <c r="D47" s="38"/>
      <c r="E47" s="38"/>
      <c r="F47" s="37"/>
      <c r="G47" s="37"/>
      <c r="H47" s="38"/>
      <c r="I47" s="38"/>
      <c r="J47" s="38"/>
    </row>
    <row r="48" spans="2:12" s="52" customFormat="1" ht="20.25" customHeight="1" x14ac:dyDescent="0.2">
      <c r="B48" s="135" t="s">
        <v>95</v>
      </c>
      <c r="C48" s="136"/>
      <c r="D48" s="136"/>
      <c r="E48" s="136"/>
      <c r="F48" s="136"/>
      <c r="G48" s="136"/>
      <c r="H48" s="136"/>
      <c r="I48" s="136"/>
      <c r="J48" s="137"/>
      <c r="K48" s="38"/>
      <c r="L48" s="75"/>
    </row>
    <row r="49" spans="1:11" ht="9.9499999999999993" customHeight="1" x14ac:dyDescent="0.2">
      <c r="A49" s="53"/>
      <c r="B49" s="53"/>
      <c r="C49" s="53"/>
      <c r="D49" s="53"/>
      <c r="E49" s="53"/>
      <c r="F49" s="53"/>
      <c r="G49" s="53"/>
      <c r="H49" s="53"/>
      <c r="I49" s="53"/>
      <c r="J49" s="53"/>
    </row>
    <row r="50" spans="1:11" ht="20.100000000000001" customHeight="1" x14ac:dyDescent="0.2">
      <c r="B50" s="54"/>
      <c r="C50" s="55"/>
      <c r="D50" s="56"/>
      <c r="E50" s="57"/>
      <c r="F50" s="57"/>
      <c r="G50" s="56"/>
      <c r="H50" s="56"/>
      <c r="I50" s="56"/>
      <c r="J50" s="66"/>
    </row>
    <row r="51" spans="1:11" ht="24" customHeight="1" x14ac:dyDescent="0.2">
      <c r="A51" s="13"/>
      <c r="B51" s="58" t="s">
        <v>10</v>
      </c>
      <c r="C51" s="134"/>
      <c r="D51" s="134"/>
      <c r="E51" s="134"/>
      <c r="F51" s="64" t="s">
        <v>11</v>
      </c>
      <c r="G51" s="126"/>
      <c r="H51" s="126"/>
      <c r="I51" s="126"/>
      <c r="J51" s="127"/>
    </row>
    <row r="52" spans="1:11" ht="9.75" customHeight="1" x14ac:dyDescent="0.2">
      <c r="B52" s="59"/>
      <c r="C52" s="133"/>
      <c r="D52" s="133"/>
      <c r="E52" s="133"/>
      <c r="F52" s="67"/>
      <c r="G52" s="67"/>
      <c r="H52" s="67"/>
      <c r="I52" s="67"/>
      <c r="J52" s="60"/>
    </row>
    <row r="53" spans="1:11" ht="56.25" customHeight="1" x14ac:dyDescent="0.2">
      <c r="B53" s="138" t="s">
        <v>90</v>
      </c>
      <c r="C53" s="139"/>
      <c r="D53" s="139"/>
      <c r="E53" s="139"/>
      <c r="F53" s="139"/>
      <c r="G53" s="139"/>
      <c r="H53" s="139"/>
      <c r="I53" s="139"/>
      <c r="J53" s="140"/>
    </row>
    <row r="54" spans="1:11" ht="8.25" customHeight="1" x14ac:dyDescent="0.2">
      <c r="B54" s="61"/>
      <c r="C54" s="65"/>
      <c r="D54" s="65"/>
      <c r="E54" s="65"/>
      <c r="F54" s="62"/>
      <c r="G54" s="65"/>
      <c r="H54" s="65"/>
      <c r="I54" s="65"/>
      <c r="J54" s="99"/>
    </row>
    <row r="55" spans="1:11" ht="22.5" customHeight="1" x14ac:dyDescent="0.2">
      <c r="B55" s="63" t="s">
        <v>12</v>
      </c>
      <c r="C55" s="134"/>
      <c r="D55" s="134"/>
      <c r="E55" s="134"/>
      <c r="F55" s="64" t="s">
        <v>44</v>
      </c>
      <c r="G55" s="117"/>
      <c r="H55" s="117"/>
      <c r="I55" s="117"/>
      <c r="J55" s="118"/>
    </row>
    <row r="56" spans="1:11" ht="22.5" customHeight="1" x14ac:dyDescent="0.2">
      <c r="B56" s="141" t="s">
        <v>78</v>
      </c>
      <c r="C56" s="142"/>
      <c r="D56" s="142"/>
      <c r="E56" s="142"/>
      <c r="F56" s="142"/>
      <c r="G56" s="142"/>
      <c r="H56" s="142"/>
      <c r="I56" s="142"/>
      <c r="J56" s="143"/>
    </row>
    <row r="57" spans="1:11" ht="22.5" customHeight="1" x14ac:dyDescent="0.2">
      <c r="B57" s="144"/>
      <c r="C57" s="145"/>
      <c r="D57" s="145"/>
      <c r="E57" s="145"/>
      <c r="F57" s="145"/>
      <c r="G57" s="145"/>
      <c r="H57" s="145"/>
      <c r="I57" s="145"/>
      <c r="J57" s="146"/>
    </row>
    <row r="58" spans="1:11" ht="12.75" customHeight="1" x14ac:dyDescent="0.2">
      <c r="A58" s="38"/>
      <c r="B58" s="68"/>
      <c r="C58" s="68"/>
      <c r="D58" s="68"/>
      <c r="E58" s="68"/>
      <c r="F58" s="68"/>
      <c r="G58" s="68"/>
      <c r="H58" s="68"/>
      <c r="I58" s="68"/>
      <c r="J58" s="68"/>
    </row>
    <row r="59" spans="1:11" ht="105" customHeight="1" x14ac:dyDescent="0.2">
      <c r="B59" s="130" t="s">
        <v>69</v>
      </c>
      <c r="C59" s="131"/>
      <c r="D59" s="131"/>
      <c r="E59" s="131"/>
      <c r="F59" s="131"/>
      <c r="G59" s="131"/>
      <c r="H59" s="131"/>
      <c r="I59" s="131"/>
      <c r="J59" s="132"/>
    </row>
    <row r="60" spans="1:11" ht="14.25" x14ac:dyDescent="0.2">
      <c r="B60" s="102"/>
      <c r="C60" s="102"/>
      <c r="D60" s="102"/>
      <c r="E60" s="102"/>
      <c r="F60" s="102"/>
      <c r="G60" s="102"/>
      <c r="H60" s="102"/>
      <c r="I60" s="102"/>
      <c r="J60" s="102"/>
    </row>
    <row r="61" spans="1:11" ht="15" customHeight="1" x14ac:dyDescent="0.2">
      <c r="A61" s="119" t="s">
        <v>45</v>
      </c>
      <c r="B61" s="119"/>
      <c r="C61" s="119"/>
      <c r="D61" s="119"/>
      <c r="E61" s="119"/>
      <c r="F61" s="119"/>
      <c r="G61" s="119"/>
      <c r="H61" s="119"/>
      <c r="I61" s="119"/>
      <c r="J61" s="119"/>
      <c r="K61" s="120"/>
    </row>
    <row r="62" spans="1:11" ht="15" hidden="1" customHeight="1" x14ac:dyDescent="0.2"/>
    <row r="63" spans="1:11" ht="15" hidden="1" customHeight="1" x14ac:dyDescent="0.2"/>
    <row r="64" spans="1:11" ht="15" hidden="1" customHeight="1" x14ac:dyDescent="0.2"/>
    <row r="65" ht="15" hidden="1" customHeight="1" x14ac:dyDescent="0.2"/>
    <row r="66" ht="15" hidden="1" customHeight="1" x14ac:dyDescent="0.2"/>
    <row r="67" ht="15" hidden="1" customHeight="1" x14ac:dyDescent="0.2"/>
    <row r="68" ht="15" hidden="1" customHeight="1" x14ac:dyDescent="0.2"/>
    <row r="69" ht="9.75" hidden="1" customHeight="1" x14ac:dyDescent="0.2"/>
    <row r="70" ht="15" hidden="1" customHeight="1" x14ac:dyDescent="0.2"/>
    <row r="71" ht="15" hidden="1" customHeight="1" x14ac:dyDescent="0.2"/>
    <row r="72" ht="15" hidden="1" customHeight="1" x14ac:dyDescent="0.2"/>
    <row r="73" ht="15" hidden="1" customHeight="1" x14ac:dyDescent="0.2"/>
    <row r="74" ht="15" hidden="1" customHeight="1" x14ac:dyDescent="0.2"/>
    <row r="75" ht="15" hidden="1" customHeight="1" x14ac:dyDescent="0.2"/>
    <row r="76" ht="15" hidden="1" customHeight="1" x14ac:dyDescent="0.2"/>
    <row r="77" ht="15" hidden="1" customHeight="1" x14ac:dyDescent="0.2"/>
    <row r="78" ht="15" hidden="1" customHeight="1" x14ac:dyDescent="0.2"/>
    <row r="79" ht="0" hidden="1" customHeight="1" x14ac:dyDescent="0.2"/>
    <row r="80" ht="0" hidden="1" customHeight="1" x14ac:dyDescent="0.2"/>
    <row r="81" ht="0" hidden="1" customHeight="1" x14ac:dyDescent="0.2"/>
  </sheetData>
  <sheetProtection algorithmName="SHA-512" hashValue="TvvHRN7kjMq9NbgQitl+J6yaMtThsuZmucVtbDQfpoRsQrv7Jr4m0P92gDNRQH7pxhzITV7YLvqfcDpMjaOZbQ==" saltValue="+coZz5rnaMNsjVPAFGgCxw==" spinCount="100000" sheet="1" objects="1" scenarios="1"/>
  <mergeCells count="47">
    <mergeCell ref="C51:E51"/>
    <mergeCell ref="G39:H39"/>
    <mergeCell ref="G41:H41"/>
    <mergeCell ref="G43:H43"/>
    <mergeCell ref="G29:H29"/>
    <mergeCell ref="G34:H34"/>
    <mergeCell ref="G33:H33"/>
    <mergeCell ref="G31:H31"/>
    <mergeCell ref="G36:H36"/>
    <mergeCell ref="I16:J16"/>
    <mergeCell ref="B9:C11"/>
    <mergeCell ref="H9:J9"/>
    <mergeCell ref="H11:J11"/>
    <mergeCell ref="F14:J14"/>
    <mergeCell ref="F13:J13"/>
    <mergeCell ref="B56:J57"/>
    <mergeCell ref="B2:I2"/>
    <mergeCell ref="F9:G9"/>
    <mergeCell ref="B3:I3"/>
    <mergeCell ref="D21:E21"/>
    <mergeCell ref="D22:E22"/>
    <mergeCell ref="G22:J22"/>
    <mergeCell ref="B19:C19"/>
    <mergeCell ref="B22:C22"/>
    <mergeCell ref="B21:C21"/>
    <mergeCell ref="B5:J5"/>
    <mergeCell ref="B7:J7"/>
    <mergeCell ref="D19:J19"/>
    <mergeCell ref="D20:J20"/>
    <mergeCell ref="I21:J21"/>
    <mergeCell ref="B18:C18"/>
    <mergeCell ref="G55:J55"/>
    <mergeCell ref="A61:K61"/>
    <mergeCell ref="B13:C13"/>
    <mergeCell ref="D13:E13"/>
    <mergeCell ref="B14:C14"/>
    <mergeCell ref="D14:E14"/>
    <mergeCell ref="G38:H38"/>
    <mergeCell ref="G51:J51"/>
    <mergeCell ref="H24:J24"/>
    <mergeCell ref="D18:J18"/>
    <mergeCell ref="B59:J59"/>
    <mergeCell ref="C52:E52"/>
    <mergeCell ref="C55:E55"/>
    <mergeCell ref="B26:J26"/>
    <mergeCell ref="B48:J48"/>
    <mergeCell ref="B53:J53"/>
  </mergeCells>
  <conditionalFormatting sqref="G29">
    <cfRule type="containsText" dxfId="2" priority="4" operator="containsText" text="USE ANNUAL RETURN">
      <formula>NOT(ISERROR(SEARCH("USE ANNUAL RETURN",G29)))</formula>
    </cfRule>
  </conditionalFormatting>
  <conditionalFormatting sqref="B9:C11">
    <cfRule type="containsText" dxfId="1" priority="1" operator="containsText" text="PLEASE USE ANNUAL RETURN">
      <formula>NOT(ISERROR(SEARCH("PLEASE USE ANNUAL RETURN",B9)))</formula>
    </cfRule>
  </conditionalFormatting>
  <dataValidations xWindow="750" yWindow="719" count="12">
    <dataValidation type="list" allowBlank="1" showInputMessage="1" showErrorMessage="1" sqref="F9:G9">
      <formula1>$N$7:$N$11</formula1>
    </dataValidation>
    <dataValidation type="list" allowBlank="1" showInputMessage="1" showErrorMessage="1" sqref="H11">
      <formula1>$T$7:$T$9</formula1>
    </dataValidation>
    <dataValidation type="list" allowBlank="1" showInputMessage="1" showErrorMessage="1" sqref="I16 H24">
      <formula1>$S$7:$S$9</formula1>
    </dataValidation>
    <dataValidation allowBlank="1" showInputMessage="1" showErrorMessage="1" promptTitle="Important" prompt="If there is more than one lease or tenement holder, please list all leases and tenements on the Licences and Owners page" sqref="B14:F14"/>
    <dataValidation type="list" allowBlank="1" showInputMessage="1" showErrorMessage="1" sqref="G21">
      <formula1>$X$8:$X$16</formula1>
    </dataValidation>
    <dataValidation type="whole" allowBlank="1" showInputMessage="1" showErrorMessage="1" errorTitle="Incorrect Postcode" error="Please submit a postcode with 4 digits." sqref="I21">
      <formula1>0</formula1>
      <formula2>9999</formula2>
    </dataValidation>
    <dataValidation type="custom" allowBlank="1" showInputMessage="1" showErrorMessage="1" errorTitle="PLEASE COMPLETE SECTION 1" error="Please complete all cells in Section 1 and only type numbers into this cell." prompt="Deduction cap carryover occurs when deductable costs are greater than 75% of the total sales value of petroleum." sqref="G34:H34">
      <formula1>$AH$26=0</formula1>
    </dataValidation>
    <dataValidation allowBlank="1" showInputMessage="1" showErrorMessage="1" promptTitle="Royalty" prompt="The royalty payer is the designated proponent nominated when completing a form under section 25 of the Petroleum Royalty Act" sqref="D18:J18"/>
    <dataValidation type="custom" allowBlank="1" showErrorMessage="1" errorTitle="PLEASE COMPLETE SECTION 1" error="Please complete all cells in Section 1 and only type numbers into this cell." prompt="Deduction cap carryover occurs when deductable costs are greater than 75% of the total sales value of petroleum." sqref="G31:H31">
      <formula1>AH24=0</formula1>
    </dataValidation>
    <dataValidation type="custom" allowBlank="1" showErrorMessage="1" errorTitle="PLEASE COMPLETE SECTION 1" error="Please complete all cells in Section 1 and only type numbers into this cell." prompt="Deduction cap carryover occurs when deductable costs are greater than 75% of the total sales value of petroleum." sqref="G33:H33">
      <formula1>$AH$25=0</formula1>
    </dataValidation>
    <dataValidation type="list" allowBlank="1" showInputMessage="1" showErrorMessage="1" sqref="H9">
      <formula1>$P$7:$P$25</formula1>
    </dataValidation>
    <dataValidation allowBlank="1" showInputMessage="1" showErrorMessage="1" promptTitle="Authorised Person" prompt="The royalty payer is the designated proponent nominated when completing a form under section 25 of the Petroleum Royalty Act" sqref="B18:C18"/>
  </dataValidations>
  <hyperlinks>
    <hyperlink ref="A61:K61" location="'Quarterly Payment Calculation'!A1" display="Click to return to top"/>
    <hyperlink ref="B56:H57" r:id="rId1" display="It is an offence under section 49 of the Mineral Royalty Act 1982 (NT) to make a false statement or answer when completing this return. Maximum 40 penalty units apply (refer to www.revenue.nt.gov.au for more information)."/>
  </hyperlinks>
  <pageMargins left="0.70866141732283472" right="0.70866141732283472" top="0.74803149606299213" bottom="0.74803149606299213" header="0.31496062992125984" footer="0.31496062992125984"/>
  <pageSetup paperSize="9" scale="69" orientation="portrait" r:id="rId2"/>
  <headerFooter>
    <oddFooter xml:space="preserve">&amp;C
</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41"/>
  <sheetViews>
    <sheetView workbookViewId="0">
      <selection activeCell="B11" sqref="B11:C11"/>
    </sheetView>
  </sheetViews>
  <sheetFormatPr defaultColWidth="0" defaultRowHeight="0" customHeight="1" zeroHeight="1" x14ac:dyDescent="0.2"/>
  <cols>
    <col min="1" max="1" width="1.109375" style="98" customWidth="1"/>
    <col min="2" max="2" width="7.109375" style="95" customWidth="1"/>
    <col min="3" max="3" width="8.33203125" style="95" customWidth="1"/>
    <col min="4" max="8" width="7.109375" style="95" customWidth="1"/>
    <col min="9" max="9" width="9.5546875" style="95" customWidth="1"/>
    <col min="10" max="13" width="7.109375" style="95" customWidth="1"/>
    <col min="14" max="14" width="1.88671875" style="95" customWidth="1"/>
    <col min="15" max="16384" width="7.109375" style="95" hidden="1"/>
  </cols>
  <sheetData>
    <row r="1" spans="1:14" ht="14.25" x14ac:dyDescent="0.2">
      <c r="A1" s="78"/>
      <c r="B1" s="79"/>
      <c r="C1" s="79"/>
      <c r="D1" s="79"/>
      <c r="E1" s="79"/>
      <c r="F1" s="79"/>
      <c r="G1" s="79"/>
      <c r="H1" s="79"/>
      <c r="I1" s="79"/>
      <c r="J1" s="79"/>
      <c r="K1" s="79"/>
      <c r="L1" s="79"/>
      <c r="M1" s="79"/>
      <c r="N1" s="78"/>
    </row>
    <row r="2" spans="1:14" ht="14.25" x14ac:dyDescent="0.2">
      <c r="A2" s="78"/>
      <c r="B2" s="191" t="s">
        <v>0</v>
      </c>
      <c r="C2" s="191"/>
      <c r="D2" s="191"/>
      <c r="E2" s="191"/>
      <c r="F2" s="191"/>
      <c r="G2" s="191"/>
      <c r="H2" s="191"/>
      <c r="I2" s="191"/>
      <c r="J2" s="191"/>
      <c r="K2" s="191"/>
      <c r="L2" s="191"/>
      <c r="M2" s="191"/>
      <c r="N2" s="80"/>
    </row>
    <row r="3" spans="1:14" ht="14.25" x14ac:dyDescent="0.2">
      <c r="A3" s="78"/>
      <c r="B3" s="191" t="s">
        <v>96</v>
      </c>
      <c r="C3" s="191"/>
      <c r="D3" s="191"/>
      <c r="E3" s="191"/>
      <c r="F3" s="191"/>
      <c r="G3" s="191"/>
      <c r="H3" s="191"/>
      <c r="I3" s="191"/>
      <c r="J3" s="191"/>
      <c r="K3" s="191"/>
      <c r="L3" s="191"/>
      <c r="M3" s="191"/>
      <c r="N3" s="80"/>
    </row>
    <row r="4" spans="1:14" ht="8.25" customHeight="1" x14ac:dyDescent="0.2">
      <c r="A4" s="78"/>
      <c r="B4" s="81"/>
      <c r="C4" s="81"/>
      <c r="D4" s="81"/>
      <c r="E4" s="81"/>
      <c r="F4" s="81"/>
      <c r="G4" s="82"/>
      <c r="H4" s="82"/>
      <c r="I4" s="82"/>
      <c r="J4" s="82"/>
      <c r="K4" s="82"/>
      <c r="L4" s="82"/>
      <c r="M4" s="82"/>
      <c r="N4" s="82"/>
    </row>
    <row r="5" spans="1:14" ht="14.25" x14ac:dyDescent="0.2">
      <c r="A5" s="78"/>
      <c r="B5" s="81"/>
      <c r="C5" s="81"/>
      <c r="D5" s="81"/>
      <c r="E5" s="81"/>
      <c r="F5" s="81"/>
      <c r="G5" s="82"/>
      <c r="H5" s="82"/>
      <c r="I5" s="82"/>
      <c r="J5" s="82"/>
      <c r="K5" s="82"/>
      <c r="L5" s="83"/>
      <c r="M5" s="82"/>
      <c r="N5" s="84"/>
    </row>
    <row r="6" spans="1:14" ht="14.25" x14ac:dyDescent="0.2">
      <c r="A6" s="78"/>
      <c r="B6" s="192" t="s">
        <v>97</v>
      </c>
      <c r="C6" s="193"/>
      <c r="D6" s="193"/>
      <c r="E6" s="193"/>
      <c r="F6" s="193"/>
      <c r="G6" s="193"/>
      <c r="H6" s="193"/>
      <c r="I6" s="193"/>
      <c r="J6" s="193"/>
      <c r="K6" s="193"/>
      <c r="L6" s="193"/>
      <c r="M6" s="194"/>
      <c r="N6" s="84"/>
    </row>
    <row r="7" spans="1:14" ht="14.25" x14ac:dyDescent="0.2">
      <c r="A7" s="78"/>
      <c r="B7" s="85"/>
      <c r="C7" s="85"/>
      <c r="D7" s="85"/>
      <c r="E7" s="85"/>
      <c r="F7" s="85"/>
      <c r="G7" s="78"/>
      <c r="H7" s="78"/>
      <c r="I7" s="78"/>
      <c r="J7" s="78"/>
      <c r="K7" s="78"/>
      <c r="L7" s="78"/>
      <c r="M7" s="78"/>
      <c r="N7" s="84"/>
    </row>
    <row r="8" spans="1:14" ht="18" customHeight="1" x14ac:dyDescent="0.2">
      <c r="A8" s="78"/>
      <c r="B8" s="197" t="str">
        <f>IF('Quarterly Payment Calculation'!N20&gt;0,"","Return for quarter ended "&amp;'Quarterly Payment Calculation'!F9&amp;" "&amp;'Quarterly Payment Calculation'!H9)</f>
        <v/>
      </c>
      <c r="C8" s="199"/>
      <c r="D8" s="199"/>
      <c r="E8" s="199"/>
      <c r="F8" s="198"/>
      <c r="G8" s="85"/>
      <c r="H8" s="197" t="s">
        <v>98</v>
      </c>
      <c r="I8" s="198"/>
      <c r="J8" s="195"/>
      <c r="K8" s="196"/>
      <c r="L8" s="196"/>
      <c r="M8" s="196"/>
      <c r="N8" s="86"/>
    </row>
    <row r="9" spans="1:14" ht="18.75" customHeight="1" x14ac:dyDescent="0.2">
      <c r="A9" s="78"/>
      <c r="B9" s="85"/>
      <c r="C9" s="85"/>
      <c r="D9" s="85"/>
      <c r="E9" s="85"/>
      <c r="F9" s="85"/>
      <c r="G9" s="85"/>
      <c r="H9" s="85"/>
      <c r="I9" s="85"/>
      <c r="J9" s="85"/>
      <c r="K9" s="85"/>
      <c r="L9" s="87"/>
      <c r="M9" s="78"/>
      <c r="N9" s="78"/>
    </row>
    <row r="10" spans="1:14" ht="26.25" customHeight="1" thickBot="1" x14ac:dyDescent="0.25">
      <c r="A10" s="78"/>
      <c r="B10" s="183" t="s">
        <v>85</v>
      </c>
      <c r="C10" s="184"/>
      <c r="D10" s="88"/>
      <c r="E10" s="187" t="s">
        <v>99</v>
      </c>
      <c r="F10" s="187"/>
      <c r="G10" s="187"/>
      <c r="H10" s="187"/>
      <c r="I10" s="187"/>
      <c r="J10" s="187"/>
      <c r="K10" s="187" t="s">
        <v>100</v>
      </c>
      <c r="L10" s="187"/>
      <c r="M10" s="187"/>
      <c r="N10" s="82"/>
    </row>
    <row r="11" spans="1:14" s="96" customFormat="1" ht="20.100000000000001" customHeight="1" thickTop="1" x14ac:dyDescent="0.2">
      <c r="A11" s="76"/>
      <c r="B11" s="185"/>
      <c r="C11" s="186"/>
      <c r="D11" s="88"/>
      <c r="E11" s="188"/>
      <c r="F11" s="189"/>
      <c r="G11" s="189"/>
      <c r="H11" s="189"/>
      <c r="I11" s="189"/>
      <c r="J11" s="190"/>
      <c r="K11" s="188"/>
      <c r="L11" s="189"/>
      <c r="M11" s="190"/>
      <c r="N11" s="82"/>
    </row>
    <row r="12" spans="1:14" s="96" customFormat="1" ht="20.100000000000001" customHeight="1" x14ac:dyDescent="0.2">
      <c r="A12" s="76"/>
      <c r="B12" s="176"/>
      <c r="C12" s="177"/>
      <c r="D12" s="88"/>
      <c r="E12" s="178"/>
      <c r="F12" s="179"/>
      <c r="G12" s="179"/>
      <c r="H12" s="179"/>
      <c r="I12" s="179"/>
      <c r="J12" s="180"/>
      <c r="K12" s="178"/>
      <c r="L12" s="179"/>
      <c r="M12" s="180"/>
      <c r="N12" s="82"/>
    </row>
    <row r="13" spans="1:14" s="96" customFormat="1" ht="20.100000000000001" customHeight="1" x14ac:dyDescent="0.2">
      <c r="A13" s="76"/>
      <c r="B13" s="176"/>
      <c r="C13" s="177"/>
      <c r="D13" s="88"/>
      <c r="E13" s="178"/>
      <c r="F13" s="179"/>
      <c r="G13" s="179"/>
      <c r="H13" s="179"/>
      <c r="I13" s="179"/>
      <c r="J13" s="180"/>
      <c r="K13" s="178"/>
      <c r="L13" s="179"/>
      <c r="M13" s="180"/>
      <c r="N13" s="82"/>
    </row>
    <row r="14" spans="1:14" s="96" customFormat="1" ht="20.100000000000001" customHeight="1" x14ac:dyDescent="0.2">
      <c r="A14" s="77"/>
      <c r="B14" s="176"/>
      <c r="C14" s="177"/>
      <c r="D14" s="88"/>
      <c r="E14" s="178"/>
      <c r="F14" s="179"/>
      <c r="G14" s="179"/>
      <c r="H14" s="179"/>
      <c r="I14" s="179"/>
      <c r="J14" s="180"/>
      <c r="K14" s="178"/>
      <c r="L14" s="179"/>
      <c r="M14" s="180"/>
      <c r="N14" s="88"/>
    </row>
    <row r="15" spans="1:14" s="96" customFormat="1" ht="20.100000000000001" customHeight="1" x14ac:dyDescent="0.2">
      <c r="A15" s="76"/>
      <c r="B15" s="176"/>
      <c r="C15" s="177"/>
      <c r="D15" s="88"/>
      <c r="E15" s="178"/>
      <c r="F15" s="179"/>
      <c r="G15" s="179"/>
      <c r="H15" s="179"/>
      <c r="I15" s="179"/>
      <c r="J15" s="180"/>
      <c r="K15" s="178"/>
      <c r="L15" s="179"/>
      <c r="M15" s="180"/>
      <c r="N15" s="88"/>
    </row>
    <row r="16" spans="1:14" s="96" customFormat="1" ht="20.100000000000001" customHeight="1" x14ac:dyDescent="0.2">
      <c r="A16" s="76"/>
      <c r="B16" s="176"/>
      <c r="C16" s="177"/>
      <c r="D16" s="88"/>
      <c r="E16" s="178"/>
      <c r="F16" s="179"/>
      <c r="G16" s="179"/>
      <c r="H16" s="179"/>
      <c r="I16" s="179"/>
      <c r="J16" s="180"/>
      <c r="K16" s="178"/>
      <c r="L16" s="179"/>
      <c r="M16" s="180"/>
      <c r="N16" s="88"/>
    </row>
    <row r="17" spans="1:14" s="96" customFormat="1" ht="20.100000000000001" customHeight="1" x14ac:dyDescent="0.2">
      <c r="A17" s="76"/>
      <c r="B17" s="176"/>
      <c r="C17" s="177"/>
      <c r="D17" s="88"/>
      <c r="E17" s="178"/>
      <c r="F17" s="179"/>
      <c r="G17" s="179"/>
      <c r="H17" s="179"/>
      <c r="I17" s="179"/>
      <c r="J17" s="180"/>
      <c r="K17" s="178"/>
      <c r="L17" s="179"/>
      <c r="M17" s="180"/>
      <c r="N17" s="88"/>
    </row>
    <row r="18" spans="1:14" s="96" customFormat="1" ht="20.100000000000001" customHeight="1" x14ac:dyDescent="0.2">
      <c r="A18" s="76"/>
      <c r="B18" s="176"/>
      <c r="C18" s="177"/>
      <c r="D18" s="88"/>
      <c r="E18" s="178"/>
      <c r="F18" s="179"/>
      <c r="G18" s="179"/>
      <c r="H18" s="179"/>
      <c r="I18" s="179"/>
      <c r="J18" s="180"/>
      <c r="K18" s="178"/>
      <c r="L18" s="179"/>
      <c r="M18" s="180"/>
      <c r="N18" s="88"/>
    </row>
    <row r="19" spans="1:14" s="96" customFormat="1" ht="20.100000000000001" customHeight="1" x14ac:dyDescent="0.2">
      <c r="A19" s="76"/>
      <c r="B19" s="176"/>
      <c r="C19" s="177"/>
      <c r="D19" s="88"/>
      <c r="E19" s="178"/>
      <c r="F19" s="179"/>
      <c r="G19" s="179"/>
      <c r="H19" s="179"/>
      <c r="I19" s="179"/>
      <c r="J19" s="180"/>
      <c r="K19" s="178"/>
      <c r="L19" s="179"/>
      <c r="M19" s="180"/>
      <c r="N19" s="88"/>
    </row>
    <row r="20" spans="1:14" s="96" customFormat="1" ht="20.100000000000001" customHeight="1" x14ac:dyDescent="0.2">
      <c r="A20" s="76"/>
      <c r="B20" s="176"/>
      <c r="C20" s="177"/>
      <c r="D20" s="88"/>
      <c r="E20" s="178"/>
      <c r="F20" s="179"/>
      <c r="G20" s="179"/>
      <c r="H20" s="179"/>
      <c r="I20" s="179"/>
      <c r="J20" s="180"/>
      <c r="K20" s="178"/>
      <c r="L20" s="179"/>
      <c r="M20" s="180"/>
      <c r="N20" s="88"/>
    </row>
    <row r="21" spans="1:14" s="96" customFormat="1" ht="20.100000000000001" customHeight="1" x14ac:dyDescent="0.2">
      <c r="A21" s="76"/>
      <c r="B21" s="88"/>
      <c r="C21" s="88"/>
      <c r="D21" s="88"/>
      <c r="E21" s="88"/>
      <c r="F21" s="88"/>
      <c r="G21" s="88"/>
      <c r="H21" s="88"/>
      <c r="I21" s="88"/>
      <c r="J21" s="88"/>
      <c r="K21" s="88"/>
      <c r="L21" s="88"/>
      <c r="M21" s="88"/>
      <c r="N21" s="88"/>
    </row>
    <row r="22" spans="1:14" s="96" customFormat="1" ht="20.100000000000001" customHeight="1" x14ac:dyDescent="0.2">
      <c r="A22" s="76"/>
      <c r="B22" s="88"/>
      <c r="C22" s="88"/>
      <c r="D22" s="88"/>
      <c r="E22" s="88"/>
      <c r="F22" s="88"/>
      <c r="G22" s="88"/>
      <c r="H22" s="88"/>
      <c r="I22" s="88"/>
      <c r="J22" s="88"/>
      <c r="K22" s="88"/>
      <c r="L22" s="88"/>
      <c r="M22" s="88"/>
      <c r="N22" s="88"/>
    </row>
    <row r="23" spans="1:14" s="77" customFormat="1" ht="21" hidden="1" customHeight="1" x14ac:dyDescent="0.2">
      <c r="B23" s="181"/>
      <c r="C23" s="181"/>
      <c r="D23" s="181"/>
      <c r="E23" s="181"/>
      <c r="F23" s="181"/>
      <c r="G23" s="181"/>
      <c r="H23" s="181"/>
      <c r="I23" s="181"/>
      <c r="J23" s="181"/>
      <c r="K23" s="181"/>
      <c r="L23" s="182"/>
      <c r="M23" s="182"/>
    </row>
    <row r="24" spans="1:14" s="77" customFormat="1" ht="21" hidden="1" customHeight="1" x14ac:dyDescent="0.2">
      <c r="B24" s="181"/>
      <c r="C24" s="181"/>
      <c r="D24" s="181"/>
      <c r="E24" s="181"/>
      <c r="F24" s="181"/>
      <c r="G24" s="181"/>
      <c r="H24" s="181"/>
      <c r="I24" s="181"/>
      <c r="J24" s="181"/>
      <c r="K24" s="181"/>
      <c r="L24" s="182"/>
      <c r="M24" s="182"/>
    </row>
    <row r="25" spans="1:14" s="77" customFormat="1" ht="21" hidden="1" customHeight="1" x14ac:dyDescent="0.2">
      <c r="B25" s="181"/>
      <c r="C25" s="181"/>
      <c r="D25" s="181"/>
      <c r="E25" s="181"/>
      <c r="F25" s="181"/>
      <c r="G25" s="181"/>
      <c r="H25" s="181"/>
      <c r="I25" s="181"/>
      <c r="J25" s="181"/>
      <c r="K25" s="181"/>
      <c r="L25" s="182"/>
      <c r="M25" s="182"/>
    </row>
    <row r="26" spans="1:14" s="97" customFormat="1" ht="21" hidden="1" customHeight="1" x14ac:dyDescent="0.2">
      <c r="B26" s="77"/>
      <c r="C26" s="89"/>
      <c r="D26" s="89"/>
      <c r="E26" s="89"/>
      <c r="F26" s="77"/>
      <c r="G26" s="77"/>
      <c r="H26" s="77"/>
      <c r="I26" s="77"/>
      <c r="J26" s="77"/>
      <c r="K26" s="77"/>
      <c r="L26" s="90"/>
      <c r="M26" s="90"/>
      <c r="N26" s="90"/>
    </row>
    <row r="27" spans="1:14" ht="15" hidden="1" customHeight="1" x14ac:dyDescent="0.2"/>
    <row r="28" spans="1:14" ht="15" hidden="1" customHeight="1" x14ac:dyDescent="0.2"/>
    <row r="29" spans="1:14" ht="15" hidden="1" customHeight="1" x14ac:dyDescent="0.2"/>
    <row r="30" spans="1:14" ht="15" hidden="1" customHeight="1" x14ac:dyDescent="0.2"/>
    <row r="31" spans="1:14" ht="15" hidden="1" customHeight="1" x14ac:dyDescent="0.2"/>
    <row r="32" spans="1:14" ht="15" hidden="1" customHeight="1" x14ac:dyDescent="0.2"/>
    <row r="33" ht="15" hidden="1" customHeight="1" x14ac:dyDescent="0.2"/>
    <row r="34" ht="15" hidden="1" customHeight="1" x14ac:dyDescent="0.2"/>
    <row r="35" ht="15" hidden="1" customHeight="1" x14ac:dyDescent="0.2"/>
    <row r="36" ht="15" hidden="1" customHeight="1" x14ac:dyDescent="0.2"/>
    <row r="37" ht="15" hidden="1" customHeight="1" x14ac:dyDescent="0.2"/>
    <row r="38" ht="15" hidden="1" customHeight="1" x14ac:dyDescent="0.2"/>
    <row r="39" ht="15" hidden="1" customHeight="1" x14ac:dyDescent="0.2"/>
    <row r="40" ht="15" hidden="1" customHeight="1" x14ac:dyDescent="0.2"/>
    <row r="41" ht="15" hidden="1" customHeight="1" x14ac:dyDescent="0.2"/>
  </sheetData>
  <sheetProtection algorithmName="SHA-512" hashValue="kiS3zrQzBsqI82dPZtM18dbUl1WT9/E/uIvD82pFKEhc3BGm9ChSQ3x4MFTH/64GznjHugoZE34pcsrN1TzEbg==" saltValue="CkCi8o0YM7uWrD2egLn67g==" spinCount="100000" sheet="1" objects="1" scenarios="1"/>
  <mergeCells count="45">
    <mergeCell ref="B2:M2"/>
    <mergeCell ref="B3:M3"/>
    <mergeCell ref="B6:M6"/>
    <mergeCell ref="J8:M8"/>
    <mergeCell ref="H8:I8"/>
    <mergeCell ref="B8:F8"/>
    <mergeCell ref="B10:C10"/>
    <mergeCell ref="B11:C11"/>
    <mergeCell ref="E10:J10"/>
    <mergeCell ref="K10:M10"/>
    <mergeCell ref="E11:J11"/>
    <mergeCell ref="K11:M11"/>
    <mergeCell ref="B20:C20"/>
    <mergeCell ref="E20:J20"/>
    <mergeCell ref="K20:M20"/>
    <mergeCell ref="B12:C12"/>
    <mergeCell ref="B13:C13"/>
    <mergeCell ref="E12:J12"/>
    <mergeCell ref="K12:M12"/>
    <mergeCell ref="E13:J13"/>
    <mergeCell ref="B18:C18"/>
    <mergeCell ref="E18:J18"/>
    <mergeCell ref="K18:M18"/>
    <mergeCell ref="B19:C19"/>
    <mergeCell ref="E19:J19"/>
    <mergeCell ref="K19:M19"/>
    <mergeCell ref="K13:M13"/>
    <mergeCell ref="B14:C14"/>
    <mergeCell ref="B24:K24"/>
    <mergeCell ref="L24:M24"/>
    <mergeCell ref="B25:K25"/>
    <mergeCell ref="L25:M25"/>
    <mergeCell ref="B23:K23"/>
    <mergeCell ref="L23:M23"/>
    <mergeCell ref="E14:J14"/>
    <mergeCell ref="K14:M14"/>
    <mergeCell ref="B15:C15"/>
    <mergeCell ref="E15:J15"/>
    <mergeCell ref="K15:M15"/>
    <mergeCell ref="B16:C16"/>
    <mergeCell ref="E16:J16"/>
    <mergeCell ref="K16:M16"/>
    <mergeCell ref="B17:C17"/>
    <mergeCell ref="E17:J17"/>
    <mergeCell ref="K17:M17"/>
  </mergeCells>
  <conditionalFormatting sqref="B8:F8">
    <cfRule type="expression" dxfId="0" priority="1">
      <formula>$B$8=""</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Quarterly Payment Calculation</vt:lpstr>
      <vt:lpstr>Interest Holders Schedule</vt:lpstr>
      <vt:lpstr>'Quarterly Payment Calculation'!Print_Area</vt:lpstr>
    </vt:vector>
  </TitlesOfParts>
  <Company>Northern Territory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 Port</dc:creator>
  <cp:lastModifiedBy>Thomas Bastin-Ross</cp:lastModifiedBy>
  <cp:lastPrinted>2023-06-14T01:00:38Z</cp:lastPrinted>
  <dcterms:created xsi:type="dcterms:W3CDTF">2023-05-08T05:59:06Z</dcterms:created>
  <dcterms:modified xsi:type="dcterms:W3CDTF">2023-07-10T01:16:09Z</dcterms:modified>
</cp:coreProperties>
</file>